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24226"/>
  <mc:AlternateContent xmlns:mc="http://schemas.openxmlformats.org/markup-compatibility/2006">
    <mc:Choice Requires="x15">
      <x15ac:absPath xmlns:x15ac="http://schemas.microsoft.com/office/spreadsheetml/2010/11/ac" url="https://tecpurimx-my.sharepoint.com/personal/maricela_pl_purisima_tecnm_mx/Documents/ITESP/2022/ESTADOS FINANCIEROS/4TO TRIMESTRE 2022/PUBLICACION/Informacion programatica/"/>
    </mc:Choice>
  </mc:AlternateContent>
  <xr:revisionPtr revIDLastSave="1" documentId="8_{89541FA6-0008-49E3-9725-6CBAA1088F39}" xr6:coauthVersionLast="47" xr6:coauthVersionMax="47" xr10:uidLastSave="{EEAFC04B-1378-4776-B178-27ECC0C088FC}"/>
  <bookViews>
    <workbookView xWindow="-120" yWindow="-120" windowWidth="29040" windowHeight="15840" xr2:uid="{00000000-000D-0000-FFFF-FFFF00000000}"/>
  </bookViews>
  <sheets>
    <sheet name="INR" sheetId="5" r:id="rId1"/>
    <sheet name="Instructivo_INR" sheetId="8" r:id="rId2"/>
    <sheet name="Hoja1" sheetId="7" state="hidden" r:id="rId3"/>
  </sheets>
  <externalReferences>
    <externalReference r:id="rId4"/>
  </externalReferences>
  <definedNames>
    <definedName name="_ftn1" localSheetId="0">INR!#REF!</definedName>
    <definedName name="_ftnref1" localSheetId="0">INR!#REF!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20" i="5" l="1"/>
  <c r="U20" i="5"/>
  <c r="G20" i="5"/>
  <c r="F20" i="5"/>
  <c r="V19" i="5"/>
  <c r="U19" i="5"/>
  <c r="G19" i="5"/>
  <c r="F19" i="5"/>
  <c r="V18" i="5"/>
  <c r="U18" i="5"/>
  <c r="W18" i="5" s="1"/>
  <c r="W17" i="5"/>
  <c r="V17" i="5"/>
  <c r="U17" i="5"/>
  <c r="G17" i="5"/>
  <c r="F17" i="5"/>
  <c r="V16" i="5"/>
  <c r="U16" i="5"/>
  <c r="W16" i="5" s="1"/>
  <c r="G16" i="5"/>
  <c r="F16" i="5"/>
  <c r="V15" i="5"/>
  <c r="U15" i="5"/>
  <c r="W15" i="5" s="1"/>
  <c r="G15" i="5"/>
  <c r="F15" i="5"/>
  <c r="V14" i="5"/>
  <c r="U14" i="5"/>
  <c r="W14" i="5" s="1"/>
  <c r="G14" i="5"/>
  <c r="F14" i="5"/>
  <c r="W13" i="5"/>
  <c r="V13" i="5"/>
  <c r="U13" i="5"/>
  <c r="G13" i="5"/>
  <c r="F13" i="5"/>
  <c r="V12" i="5"/>
  <c r="U12" i="5"/>
  <c r="W12" i="5" s="1"/>
  <c r="G12" i="5"/>
  <c r="F12" i="5"/>
  <c r="W11" i="5"/>
  <c r="V11" i="5"/>
  <c r="U11" i="5"/>
  <c r="G11" i="5"/>
  <c r="F11" i="5"/>
  <c r="V10" i="5"/>
  <c r="W10" i="5" s="1"/>
  <c r="U10" i="5"/>
  <c r="G10" i="5"/>
  <c r="F10" i="5"/>
  <c r="W9" i="5"/>
  <c r="V9" i="5"/>
  <c r="U9" i="5"/>
  <c r="G9" i="5"/>
  <c r="F9" i="5"/>
  <c r="V8" i="5"/>
  <c r="U8" i="5"/>
  <c r="W8" i="5" s="1"/>
  <c r="G8" i="5"/>
  <c r="F8" i="5"/>
  <c r="V7" i="5"/>
  <c r="U7" i="5"/>
  <c r="W7" i="5" s="1"/>
  <c r="G7" i="5"/>
  <c r="F7" i="5"/>
  <c r="V6" i="5"/>
  <c r="U6" i="5"/>
  <c r="W6" i="5" s="1"/>
  <c r="F6" i="5"/>
  <c r="V5" i="5"/>
  <c r="W5" i="5" s="1"/>
  <c r="U5" i="5"/>
  <c r="G5" i="5"/>
  <c r="F5" i="5"/>
</calcChain>
</file>

<file path=xl/sharedStrings.xml><?xml version="1.0" encoding="utf-8"?>
<sst xmlns="http://schemas.openxmlformats.org/spreadsheetml/2006/main" count="288" uniqueCount="148">
  <si>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</si>
  <si>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</si>
  <si>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</si>
  <si>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</si>
  <si>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</si>
  <si>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</si>
  <si>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</si>
  <si>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</si>
  <si>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</si>
  <si>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</si>
  <si>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</si>
  <si>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</si>
  <si>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</si>
  <si>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</si>
  <si>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</si>
  <si>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</si>
  <si>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</si>
  <si>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</si>
  <si>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</si>
  <si>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</si>
  <si>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</si>
  <si>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</si>
  <si>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</si>
  <si>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</si>
  <si>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</si>
  <si>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</si>
  <si>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</si>
  <si>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</si>
  <si>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</si>
  <si>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</si>
  <si>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</si>
  <si>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</si>
  <si>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</si>
  <si>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</si>
  <si>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</si>
  <si>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</si>
  <si>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</si>
  <si>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</si>
  <si>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</si>
  <si>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</si>
  <si>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</si>
  <si>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</si>
  <si>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</si>
  <si>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</si>
  <si>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</si>
  <si>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</si>
  <si>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</si>
  <si>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</si>
  <si>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</si>
  <si>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</si>
  <si>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</si>
  <si>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</si>
  <si>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</si>
  <si>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</si>
  <si>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</si>
  <si>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</si>
  <si>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</si>
  <si>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</si>
  <si>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</si>
  <si>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</si>
  <si>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</si>
  <si>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</si>
  <si>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</si>
  <si>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</si>
  <si>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</si>
  <si>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</si>
  <si>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</si>
  <si>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</si>
  <si>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</si>
  <si>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</si>
  <si>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</si>
  <si>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</si>
  <si>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</si>
  <si>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</si>
  <si>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</si>
  <si>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</si>
  <si>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</si>
  <si>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</si>
  <si>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</si>
  <si>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</si>
  <si>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</si>
  <si>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</si>
  <si>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</si>
  <si>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</si>
  <si>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</si>
  <si>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</si>
  <si>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INSTITUTO TECNOLÓGICO SUPERIOR DE PURÍSIMA DEL RINCÓN
Indicadores de Resultados
Del 1 de enero al 31 de Diciembre de 2022</t>
  </si>
  <si>
    <t>E038-C26</t>
  </si>
  <si>
    <t>P2116</t>
  </si>
  <si>
    <t>OPERACIÓN DE SERVICI</t>
  </si>
  <si>
    <t xml:space="preserve">Educacion </t>
  </si>
  <si>
    <t>INSTITUTO TECNOLÓGICO SUPERIOR DE PURÍSIMA DEL RINCÓN</t>
  </si>
  <si>
    <t>SI</t>
  </si>
  <si>
    <t>Componente</t>
  </si>
  <si>
    <t>Formación para la Vida y el Trabajo</t>
  </si>
  <si>
    <t>Porcentaje de alumnos atendidos con acciones de fortalecimiento</t>
  </si>
  <si>
    <t>A/B *100</t>
  </si>
  <si>
    <t>P3037</t>
  </si>
  <si>
    <t>Adm. e Imp. ext. SFR</t>
  </si>
  <si>
    <t>E038-C27</t>
  </si>
  <si>
    <t>P2411</t>
  </si>
  <si>
    <t>Realización de  acti</t>
  </si>
  <si>
    <t>Porcentaje de alumnos atendidos con acciones para el fortalecimiento de competencias emprendedoras</t>
  </si>
  <si>
    <t>P2412</t>
  </si>
  <si>
    <t>Operación de incubad</t>
  </si>
  <si>
    <t>Porcentaje de alumnos con proyectos en incubadora de empresas</t>
  </si>
  <si>
    <t>E057-C16</t>
  </si>
  <si>
    <t>P2561</t>
  </si>
  <si>
    <t>Operación de otorgam</t>
  </si>
  <si>
    <t>Educación de calidad al alcance de todos</t>
  </si>
  <si>
    <t>Porcentaje de becas y apoyos otorgados</t>
  </si>
  <si>
    <t>E057-C17</t>
  </si>
  <si>
    <t>P2117</t>
  </si>
  <si>
    <t>APLICACIÓN DE PLANES</t>
  </si>
  <si>
    <t>Porcentaje de alumnos en riesgo de deserción y reprobación atendidos con apoyo académico y/o psicosocial</t>
  </si>
  <si>
    <t>P005-C20</t>
  </si>
  <si>
    <t>P2112</t>
  </si>
  <si>
    <t>Gestión del proceso</t>
  </si>
  <si>
    <t>Porcentaje de procesos educativos certificados y/o programas educativos acreditados</t>
  </si>
  <si>
    <t>P005-C21</t>
  </si>
  <si>
    <t>P2113</t>
  </si>
  <si>
    <t>LOS CUERPOS ACADÉMIC</t>
  </si>
  <si>
    <t>Porcentaje de docentes y directivos fortalecidos con alguna acción formativa o laboral</t>
  </si>
  <si>
    <t>P005-C22</t>
  </si>
  <si>
    <t>P2114</t>
  </si>
  <si>
    <t>CURSOS Y EVENTOS DE</t>
  </si>
  <si>
    <t>Porcentaje de estudiantes participando en cursos, actividades y talleres complementarias para el desarrollo integral</t>
  </si>
  <si>
    <t>E017-C14</t>
  </si>
  <si>
    <t>P2554</t>
  </si>
  <si>
    <t>Administración e imp</t>
  </si>
  <si>
    <t>Porcentaje de alumnos atendidos</t>
  </si>
  <si>
    <t>P2880</t>
  </si>
  <si>
    <t>Adm. e Imp. ext. MD</t>
  </si>
  <si>
    <t>P2881</t>
  </si>
  <si>
    <t>E017-C15</t>
  </si>
  <si>
    <t>P2109</t>
  </si>
  <si>
    <t>OPERACIÓN DE MANTENI</t>
  </si>
  <si>
    <t>Porcentaje de necesidades de infraestructura y equipamiento atendidas</t>
  </si>
  <si>
    <t>E036-C12</t>
  </si>
  <si>
    <t xml:space="preserve"> P2413</t>
  </si>
  <si>
    <t>Educación científica y tecnológica</t>
  </si>
  <si>
    <t>Porcentaje de participantes en actividades de vocacionamiento científico y tecnológico</t>
  </si>
  <si>
    <t>NA</t>
  </si>
  <si>
    <t>G1125</t>
  </si>
  <si>
    <t>Administración de lo</t>
  </si>
  <si>
    <t>G2106</t>
  </si>
  <si>
    <t>Dirección Estratégica</t>
  </si>
  <si>
    <t>Bajo protesta de decir verdad declaramos que los Estados Financieros y sus Notas son razonablemente correctos y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</si>
</sst>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5" x14ac:knownFonts="1">
    <font>
      <sz val="8"/>
      <color theme="1"/>
      <name val="Arial"/>
      <family val="2"/>
    </font>
    <font>
      <sz val="11"/>
      <color theme="1"/>
      <name val="Calibri"/>
      <family val="2"/>
      <scheme val="minor"/>
    </font>
    <font>
      <sz val="10"/>
      <name val="Arial"/>
      <family val="2"/>
    </font>
    <font>
      <sz val="11"/>
      <color indexed="8"/>
      <name val="Calibri"/>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sz val="9"/>
      <color theme="1"/>
      <name val="Arial"/>
      <family val="2"/>
    </font>
    <font>
      <b/>
      <sz val="8"/>
      <color theme="1"/>
      <name val="Arial"/>
      <family val="2"/>
    </font>
    <font>
      <b/>
      <sz val="12"/>
      <color theme="1"/>
      <name val="Arial Narrow"/>
      <family val="2"/>
    </font>
    <font>
      <sz val="8"/>
      <color theme="1"/>
      <name val="Arial"/>
      <family val="2"/>
    </font>
    <font>
      <b/>
      <sz val="10"/>
      <name val="Arial"/>
      <family val="2"/>
    </font>
    <font>
      <sz val="10"/>
      <color theme="1"/>
      <name val="Arial"/>
      <family val="2"/>
    </font>
    <font>
      <b/>
      <sz val="10"/>
      <color theme="0"/>
      <name val="Arial"/>
      <family val="2"/>
    </font>
  </fonts>
  <fills count="11">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0"/>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20">
    <xf numFmtId="0" fontId="0" fillId="0" borderId="0"/>
    <xf numFmtId="164" fontId="2"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0" fontId="4" fillId="0" borderId="0"/>
    <xf numFmtId="0" fontId="2" fillId="0" borderId="0"/>
    <xf numFmtId="0" fontId="4"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43" fontId="11" fillId="0" borderId="0" applyFont="0" applyFill="0" applyBorder="0" applyAlignment="0" applyProtection="0"/>
    <xf numFmtId="9" fontId="11" fillId="0" borderId="0" applyFont="0" applyFill="0" applyBorder="0" applyAlignment="0" applyProtection="0"/>
    <xf numFmtId="0" fontId="1" fillId="0" borderId="0"/>
  </cellStyleXfs>
  <cellXfs count="49">
    <xf numFmtId="0" fontId="0" fillId="0" borderId="0" xfId="0"/>
    <xf numFmtId="0" fontId="6" fillId="0" borderId="0" xfId="0" applyFont="1" applyAlignment="1">
      <alignment horizontal="justify" vertical="top" wrapText="1"/>
    </xf>
    <xf numFmtId="0" fontId="5" fillId="2" borderId="0" xfId="8" applyFont="1" applyFill="1" applyAlignment="1">
      <alignment horizontal="justify" vertical="top" wrapText="1"/>
    </xf>
    <xf numFmtId="0" fontId="7" fillId="0" borderId="0" xfId="0" applyFont="1" applyAlignment="1">
      <alignment horizontal="justify" vertical="top" wrapText="1"/>
    </xf>
    <xf numFmtId="0" fontId="5" fillId="3" borderId="0" xfId="8" applyFont="1" applyFill="1" applyAlignment="1">
      <alignment horizontal="justify" vertical="top" wrapText="1"/>
    </xf>
    <xf numFmtId="0" fontId="8" fillId="0" borderId="0" xfId="0" applyFont="1" applyAlignment="1">
      <alignment horizontal="center" vertical="center" wrapText="1"/>
    </xf>
    <xf numFmtId="0" fontId="8" fillId="0" borderId="0" xfId="0" applyFont="1" applyAlignment="1">
      <alignment vertical="center" wrapText="1"/>
    </xf>
    <xf numFmtId="0" fontId="0" fillId="0" borderId="0" xfId="0" applyAlignment="1">
      <alignment horizontal="center"/>
    </xf>
    <xf numFmtId="0" fontId="0" fillId="0" borderId="0" xfId="0" applyAlignment="1">
      <alignment horizontal="left"/>
    </xf>
    <xf numFmtId="0" fontId="9" fillId="0" borderId="0" xfId="0" applyFont="1" applyAlignment="1">
      <alignment horizontal="center" vertical="top"/>
    </xf>
    <xf numFmtId="0" fontId="13" fillId="0" borderId="0" xfId="0" applyFont="1"/>
    <xf numFmtId="0" fontId="14" fillId="5" borderId="4" xfId="0" applyFont="1" applyFill="1" applyBorder="1" applyAlignment="1">
      <alignment horizontal="centerContinuous"/>
    </xf>
    <xf numFmtId="43" fontId="14" fillId="6" borderId="4" xfId="17" applyFont="1" applyFill="1" applyBorder="1" applyAlignment="1" applyProtection="1">
      <alignment horizontal="centerContinuous" vertical="center" wrapText="1"/>
      <protection locked="0"/>
    </xf>
    <xf numFmtId="0" fontId="14" fillId="4" borderId="4" xfId="0" applyFont="1" applyFill="1" applyBorder="1" applyAlignment="1">
      <alignment horizontal="centerContinuous" vertical="center" wrapText="1"/>
    </xf>
    <xf numFmtId="0" fontId="14" fillId="7" borderId="4" xfId="0" applyFont="1" applyFill="1" applyBorder="1" applyAlignment="1">
      <alignment horizontal="centerContinuous" wrapText="1"/>
    </xf>
    <xf numFmtId="0" fontId="14" fillId="9" borderId="0" xfId="16" applyFont="1" applyFill="1" applyAlignment="1">
      <alignment horizontal="centerContinuous" vertical="center" wrapText="1"/>
    </xf>
    <xf numFmtId="0" fontId="14" fillId="5" borderId="2" xfId="0" applyFont="1" applyFill="1" applyBorder="1" applyAlignment="1">
      <alignment horizontal="center" vertical="center" wrapText="1"/>
    </xf>
    <xf numFmtId="43" fontId="14" fillId="6" borderId="2" xfId="17"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7" borderId="2" xfId="16" applyFont="1" applyFill="1" applyBorder="1" applyAlignment="1">
      <alignment horizontal="center" vertical="center" wrapText="1"/>
    </xf>
    <xf numFmtId="0" fontId="14" fillId="9" borderId="3" xfId="16" applyFont="1" applyFill="1" applyBorder="1" applyAlignment="1">
      <alignment horizontal="center" vertical="center" wrapText="1"/>
    </xf>
    <xf numFmtId="0" fontId="14" fillId="9" borderId="2" xfId="16" applyFont="1" applyFill="1" applyBorder="1" applyAlignment="1">
      <alignment horizontal="center" vertical="center" wrapText="1"/>
    </xf>
    <xf numFmtId="0" fontId="14" fillId="5" borderId="0" xfId="0" applyFont="1" applyFill="1" applyAlignment="1">
      <alignment horizontal="center" vertical="center" wrapText="1"/>
    </xf>
    <xf numFmtId="0" fontId="14" fillId="5" borderId="1" xfId="0" applyFont="1" applyFill="1" applyBorder="1" applyAlignment="1">
      <alignment horizontal="center" vertical="center" wrapText="1"/>
    </xf>
    <xf numFmtId="0" fontId="14" fillId="5" borderId="0" xfId="0" applyFont="1" applyFill="1" applyAlignment="1">
      <alignment horizontal="center" vertical="top" wrapText="1"/>
    </xf>
    <xf numFmtId="43" fontId="14" fillId="6" borderId="0" xfId="17" applyFont="1" applyFill="1" applyAlignment="1">
      <alignment horizontal="center" vertical="center" wrapText="1"/>
    </xf>
    <xf numFmtId="0" fontId="14" fillId="4" borderId="0" xfId="0" applyFont="1" applyFill="1" applyAlignment="1">
      <alignment horizontal="center" vertical="center" wrapText="1"/>
    </xf>
    <xf numFmtId="0" fontId="14" fillId="7" borderId="0" xfId="16" applyFont="1" applyFill="1" applyAlignment="1">
      <alignment horizontal="center" vertical="center" wrapText="1"/>
    </xf>
    <xf numFmtId="0" fontId="14" fillId="9" borderId="0" xfId="16" applyFont="1" applyFill="1" applyAlignment="1">
      <alignment horizontal="center" vertical="center" wrapText="1"/>
    </xf>
    <xf numFmtId="0" fontId="13" fillId="0" borderId="0" xfId="0" applyFont="1" applyAlignment="1">
      <alignment horizontal="center" vertical="center"/>
    </xf>
    <xf numFmtId="0" fontId="13" fillId="0" borderId="0" xfId="0" applyFont="1" applyAlignment="1" applyProtection="1">
      <alignment horizontal="center" vertical="center"/>
      <protection locked="0"/>
    </xf>
    <xf numFmtId="0" fontId="13" fillId="0" borderId="0" xfId="0" applyFont="1" applyAlignment="1">
      <alignment horizontal="left" vertical="center"/>
    </xf>
    <xf numFmtId="43" fontId="13" fillId="0" borderId="0" xfId="17" applyFont="1" applyAlignment="1" applyProtection="1">
      <alignment horizontal="right" vertical="center"/>
      <protection locked="0"/>
    </xf>
    <xf numFmtId="0" fontId="13" fillId="0" borderId="0" xfId="0" applyFont="1" applyAlignment="1">
      <alignment horizontal="center" vertical="center" wrapText="1"/>
    </xf>
    <xf numFmtId="0" fontId="13" fillId="0" borderId="0" xfId="0" applyFont="1" applyAlignment="1" applyProtection="1">
      <alignment horizontal="center" vertical="center" wrapText="1"/>
      <protection locked="0"/>
    </xf>
    <xf numFmtId="1" fontId="13" fillId="0" borderId="0" xfId="0" applyNumberFormat="1" applyFont="1" applyAlignment="1" applyProtection="1">
      <alignment horizontal="center" vertical="center"/>
      <protection locked="0"/>
    </xf>
    <xf numFmtId="0" fontId="13" fillId="0" borderId="0" xfId="18" applyNumberFormat="1" applyFont="1" applyAlignment="1">
      <alignment horizontal="center" vertical="center"/>
    </xf>
    <xf numFmtId="0" fontId="13" fillId="0" borderId="0" xfId="18" applyNumberFormat="1" applyFont="1" applyAlignment="1" applyProtection="1">
      <alignment horizontal="center" vertical="center"/>
      <protection locked="0"/>
    </xf>
    <xf numFmtId="9" fontId="13" fillId="0" borderId="0" xfId="18" applyFont="1" applyAlignment="1">
      <alignment horizontal="center" vertical="center" wrapText="1"/>
    </xf>
    <xf numFmtId="0" fontId="13" fillId="0" borderId="0" xfId="0" applyFont="1" applyAlignment="1">
      <alignment horizontal="left" vertical="center" wrapText="1"/>
    </xf>
    <xf numFmtId="0" fontId="13" fillId="0" borderId="0" xfId="0" applyFont="1" applyAlignment="1" applyProtection="1">
      <alignment horizontal="left" vertical="center" wrapText="1"/>
      <protection locked="0"/>
    </xf>
    <xf numFmtId="3" fontId="13" fillId="0" borderId="0" xfId="0" applyNumberFormat="1" applyFont="1" applyAlignment="1" applyProtection="1">
      <alignment horizontal="center" vertical="center"/>
      <protection locked="0"/>
    </xf>
    <xf numFmtId="2" fontId="13" fillId="0" borderId="0" xfId="0" applyNumberFormat="1" applyFont="1" applyAlignment="1" applyProtection="1">
      <alignment horizontal="center" vertical="center"/>
      <protection locked="0"/>
    </xf>
    <xf numFmtId="0" fontId="13" fillId="10" borderId="0" xfId="19" applyFont="1" applyFill="1"/>
    <xf numFmtId="0" fontId="13" fillId="0" borderId="0" xfId="0" applyFont="1" applyProtection="1">
      <protection locked="0"/>
    </xf>
    <xf numFmtId="43" fontId="13" fillId="0" borderId="0" xfId="17" applyFont="1" applyProtection="1">
      <protection locked="0"/>
    </xf>
    <xf numFmtId="0" fontId="12" fillId="8" borderId="5" xfId="8" applyFont="1" applyFill="1" applyBorder="1" applyAlignment="1" applyProtection="1">
      <alignment horizontal="center" vertical="center" wrapText="1"/>
      <protection locked="0"/>
    </xf>
    <xf numFmtId="0" fontId="12" fillId="8" borderId="6" xfId="8" applyFont="1" applyFill="1" applyBorder="1" applyAlignment="1" applyProtection="1">
      <alignment horizontal="center" vertical="center" wrapText="1"/>
      <protection locked="0"/>
    </xf>
    <xf numFmtId="0" fontId="12" fillId="8" borderId="3" xfId="8" applyFont="1" applyFill="1" applyBorder="1" applyAlignment="1" applyProtection="1">
      <alignment horizontal="center" vertical="center" wrapText="1"/>
      <protection locked="0"/>
    </xf>
  </cellXfs>
  <cellStyles count="20">
    <cellStyle name="Euro" xfId="1" xr:uid="{00000000-0005-0000-0000-000000000000}"/>
    <cellStyle name="Millares" xfId="17" builtinId="3"/>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3 15 2" xfId="19" xr:uid="{BCA8F272-5A91-4788-B9CB-3F9427C2647D}"/>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 name="Normal_141008Reportes Cuadros Institucionales-sectorialesADV" xfId="16" xr:uid="{00000000-0005-0000-0000-000011000000}"/>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14</xdr:col>
      <xdr:colOff>486039</xdr:colOff>
      <xdr:row>30</xdr:row>
      <xdr:rowOff>136070</xdr:rowOff>
    </xdr:from>
    <xdr:to>
      <xdr:col>16</xdr:col>
      <xdr:colOff>3717850</xdr:colOff>
      <xdr:row>39</xdr:row>
      <xdr:rowOff>94992</xdr:rowOff>
    </xdr:to>
    <xdr:sp macro="" textlink="">
      <xdr:nvSpPr>
        <xdr:cNvPr id="2" name="3 CuadroTexto">
          <a:extLst>
            <a:ext uri="{FF2B5EF4-FFF2-40B4-BE49-F238E27FC236}">
              <a16:creationId xmlns:a16="http://schemas.microsoft.com/office/drawing/2014/main" id="{E2082E20-A03F-4F42-BA17-F4C4987C87B8}"/>
            </a:ext>
          </a:extLst>
        </xdr:cNvPr>
        <xdr:cNvSpPr txBox="1"/>
      </xdr:nvSpPr>
      <xdr:spPr>
        <a:xfrm>
          <a:off x="18373989" y="6136820"/>
          <a:ext cx="4993936" cy="14162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1600" b="1">
            <a:latin typeface="Arial" pitchFamily="34" charset="0"/>
            <a:cs typeface="Arial" pitchFamily="34" charset="0"/>
          </a:endParaRPr>
        </a:p>
        <a:p>
          <a:pPr algn="ctr"/>
          <a:r>
            <a:rPr lang="es-MX" sz="1600" b="1">
              <a:latin typeface="Arial" pitchFamily="34" charset="0"/>
              <a:cs typeface="Arial" pitchFamily="34" charset="0"/>
            </a:rPr>
            <a:t>________________________________</a:t>
          </a:r>
        </a:p>
        <a:p>
          <a:pPr algn="ctr"/>
          <a:r>
            <a:rPr lang="es-MX" sz="1600" b="1">
              <a:latin typeface="Arial" pitchFamily="34" charset="0"/>
              <a:cs typeface="Arial" pitchFamily="34" charset="0"/>
            </a:rPr>
            <a:t>C.P.</a:t>
          </a:r>
          <a:r>
            <a:rPr lang="es-MX" sz="1600" b="1" baseline="0">
              <a:latin typeface="Arial" pitchFamily="34" charset="0"/>
              <a:cs typeface="Arial" pitchFamily="34" charset="0"/>
            </a:rPr>
            <a:t>  Javier Leobardo Soto Enriquez</a:t>
          </a:r>
        </a:p>
        <a:p>
          <a:pPr algn="ctr"/>
          <a:r>
            <a:rPr lang="es-MX" sz="1600" b="1">
              <a:latin typeface="Arial" pitchFamily="34" charset="0"/>
              <a:cs typeface="Arial" pitchFamily="34" charset="0"/>
            </a:rPr>
            <a:t>Subdirector  Administrativo</a:t>
          </a:r>
        </a:p>
      </xdr:txBody>
    </xdr:sp>
    <xdr:clientData/>
  </xdr:twoCellAnchor>
  <xdr:twoCellAnchor>
    <xdr:from>
      <xdr:col>3</xdr:col>
      <xdr:colOff>1224641</xdr:colOff>
      <xdr:row>30</xdr:row>
      <xdr:rowOff>72797</xdr:rowOff>
    </xdr:from>
    <xdr:to>
      <xdr:col>7</xdr:col>
      <xdr:colOff>612321</xdr:colOff>
      <xdr:row>41</xdr:row>
      <xdr:rowOff>13606</xdr:rowOff>
    </xdr:to>
    <xdr:sp macro="" textlink="">
      <xdr:nvSpPr>
        <xdr:cNvPr id="3" name="1 CuadroTexto">
          <a:extLst>
            <a:ext uri="{FF2B5EF4-FFF2-40B4-BE49-F238E27FC236}">
              <a16:creationId xmlns:a16="http://schemas.microsoft.com/office/drawing/2014/main" id="{EA007C68-3756-4FBC-8923-F0F9EC20637C}"/>
            </a:ext>
          </a:extLst>
        </xdr:cNvPr>
        <xdr:cNvSpPr txBox="1"/>
      </xdr:nvSpPr>
      <xdr:spPr>
        <a:xfrm>
          <a:off x="3596366" y="6073547"/>
          <a:ext cx="5645605" cy="1721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1600" b="1">
            <a:latin typeface="Arial" pitchFamily="34" charset="0"/>
            <a:cs typeface="Arial" pitchFamily="34" charset="0"/>
          </a:endParaRPr>
        </a:p>
        <a:p>
          <a:pPr algn="ctr"/>
          <a:r>
            <a:rPr lang="es-MX" sz="1600" b="1">
              <a:latin typeface="Arial" pitchFamily="34" charset="0"/>
              <a:cs typeface="Arial" pitchFamily="34" charset="0"/>
            </a:rPr>
            <a:t>________________________________</a:t>
          </a:r>
        </a:p>
        <a:p>
          <a:pPr algn="ctr"/>
          <a:r>
            <a:rPr lang="es-MX" sz="1600" b="1" baseline="0">
              <a:solidFill>
                <a:schemeClr val="dk1"/>
              </a:solidFill>
              <a:latin typeface="Arial" pitchFamily="34" charset="0"/>
              <a:ea typeface="+mn-ea"/>
              <a:cs typeface="Arial" pitchFamily="34" charset="0"/>
            </a:rPr>
            <a:t>Mtro. José Ricardo Narváez Ramírez</a:t>
          </a:r>
        </a:p>
        <a:p>
          <a:pPr algn="ctr"/>
          <a:r>
            <a:rPr lang="es-MX" sz="1600" b="1" baseline="0">
              <a:latin typeface="Arial" pitchFamily="34" charset="0"/>
              <a:cs typeface="Arial" pitchFamily="34" charset="0"/>
            </a:rPr>
            <a:t>Director General</a:t>
          </a:r>
          <a:endParaRPr lang="es-MX" sz="1600" b="1">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tecpurimx-my.sharepoint.com/personal/maricela_pl_purisima_tecnm_mx/Documents/ITESP/2022/ESTADOS%20FINANCIEROS/4TO%20TRIMESTRE%202022/CONAC/Cuenta%20Publica%202022_v2/1.%20Formatos/Archivo%20CPA%202022%20Editable.xlsx" TargetMode="External"/><Relationship Id="rId1" Type="http://schemas.openxmlformats.org/officeDocument/2006/relationships/externalLinkPath" Target="/personal/maricela_pl_purisima_tecnm_mx/Documents/ITESP/2022/ESTADOS%20FINANCIEROS/4TO%20TRIMESTRE%202022/CONAC/Cuenta%20Publica%202022_v2/1.%20Formatos/Archivo%20CPA%202022%20Edit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CT"/>
      <sheetName val="ESF"/>
      <sheetName val="VHP"/>
      <sheetName val="CSF"/>
      <sheetName val="EFE"/>
      <sheetName val="EAA"/>
      <sheetName val="ADP"/>
      <sheetName val="IPC"/>
      <sheetName val="Notas a los Edos Financieros"/>
      <sheetName val="Notas_ESF"/>
      <sheetName val="Notas_ACT"/>
      <sheetName val="Notas_VHP"/>
      <sheetName val="Notas_EFE"/>
      <sheetName val="Conciliacion_Ig"/>
      <sheetName val="Conciliacion_Eg"/>
      <sheetName val="Memoria"/>
      <sheetName val="EAI"/>
      <sheetName val="IFF"/>
      <sheetName val="EAE-CA"/>
      <sheetName val="EAE-COG"/>
      <sheetName val="EAE-CTG"/>
      <sheetName val="EAE-CFF"/>
      <sheetName val="ENT"/>
      <sheetName val="IND"/>
      <sheetName val="FFF"/>
      <sheetName val="GCP"/>
      <sheetName val="PyPI"/>
      <sheetName val="INR"/>
      <sheetName val="Hoja1"/>
      <sheetName val="IPF"/>
      <sheetName val="RBM"/>
      <sheetName val="RBI"/>
      <sheetName val="RAS"/>
      <sheetName val="CBP"/>
      <sheetName val="DGFR"/>
      <sheetName val="REB"/>
      <sheetName val="I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7">
          <cell r="E7" t="str">
            <v>G1125</v>
          </cell>
          <cell r="F7" t="str">
            <v>Administración de lo</v>
          </cell>
          <cell r="G7" t="str">
            <v>3058</v>
          </cell>
          <cell r="H7">
            <v>6237665.1799999997</v>
          </cell>
          <cell r="I7">
            <v>5752664.6799999997</v>
          </cell>
          <cell r="J7">
            <v>11990329.859999999</v>
          </cell>
          <cell r="K7">
            <v>7721.31</v>
          </cell>
          <cell r="L7">
            <v>116265.45</v>
          </cell>
          <cell r="M7">
            <v>11261450.560000001</v>
          </cell>
          <cell r="N7">
            <v>11137463.800000001</v>
          </cell>
        </row>
        <row r="8">
          <cell r="E8" t="str">
            <v>G2106</v>
          </cell>
          <cell r="F8" t="str">
            <v>Dirección Estratégica</v>
          </cell>
          <cell r="G8" t="str">
            <v>3058</v>
          </cell>
          <cell r="H8">
            <v>1499293.93</v>
          </cell>
          <cell r="I8">
            <v>1094689.1299999999</v>
          </cell>
          <cell r="J8">
            <v>2593983.0599999996</v>
          </cell>
          <cell r="L8">
            <v>15949.02</v>
          </cell>
          <cell r="M8">
            <v>2467466.63</v>
          </cell>
          <cell r="N8">
            <v>2451517.61</v>
          </cell>
        </row>
        <row r="9">
          <cell r="E9" t="str">
            <v>P2109</v>
          </cell>
          <cell r="F9" t="str">
            <v>OPERACIÓN DE MANTENI</v>
          </cell>
          <cell r="G9" t="str">
            <v>3058</v>
          </cell>
          <cell r="H9">
            <v>1529256.82</v>
          </cell>
          <cell r="I9">
            <v>3133163.5999999996</v>
          </cell>
          <cell r="J9">
            <v>4662420.42</v>
          </cell>
          <cell r="L9">
            <v>351422.17</v>
          </cell>
          <cell r="M9">
            <v>4570319.2300000004</v>
          </cell>
          <cell r="N9">
            <v>4218897.0599999996</v>
          </cell>
        </row>
        <row r="10">
          <cell r="E10" t="str">
            <v>P2112</v>
          </cell>
          <cell r="F10" t="str">
            <v>Gestión del proceso</v>
          </cell>
          <cell r="G10" t="str">
            <v>3058</v>
          </cell>
          <cell r="H10">
            <v>785784.59</v>
          </cell>
          <cell r="I10">
            <v>376338.74</v>
          </cell>
          <cell r="J10">
            <v>1162123.33</v>
          </cell>
          <cell r="L10">
            <v>3716.35</v>
          </cell>
          <cell r="M10">
            <v>1148477.24</v>
          </cell>
          <cell r="N10">
            <v>1144760.8899999999</v>
          </cell>
        </row>
        <row r="11">
          <cell r="E11" t="str">
            <v>P2113</v>
          </cell>
          <cell r="F11" t="str">
            <v>LOS CUERPOS ACADÉMIC</v>
          </cell>
          <cell r="G11" t="str">
            <v>3058</v>
          </cell>
          <cell r="H11">
            <v>942545.91</v>
          </cell>
          <cell r="I11">
            <v>1382763.47</v>
          </cell>
          <cell r="J11">
            <v>2325309.38</v>
          </cell>
          <cell r="L11">
            <v>13571.12</v>
          </cell>
          <cell r="M11">
            <v>2250120.88</v>
          </cell>
          <cell r="N11">
            <v>2236549.7599999998</v>
          </cell>
        </row>
        <row r="12">
          <cell r="E12" t="str">
            <v>P2114</v>
          </cell>
          <cell r="F12" t="str">
            <v>CURSOS Y EVENTOS DE</v>
          </cell>
          <cell r="G12" t="str">
            <v>3058</v>
          </cell>
          <cell r="H12">
            <v>561866.72</v>
          </cell>
          <cell r="I12">
            <v>494829.32</v>
          </cell>
          <cell r="J12">
            <v>1056696.04</v>
          </cell>
          <cell r="L12">
            <v>1391.97</v>
          </cell>
          <cell r="M12">
            <v>1040259.21</v>
          </cell>
          <cell r="N12">
            <v>1038867.24</v>
          </cell>
        </row>
        <row r="13">
          <cell r="E13" t="str">
            <v>P2116</v>
          </cell>
          <cell r="F13" t="str">
            <v>OPERACIÓN DE SERVICI</v>
          </cell>
          <cell r="G13" t="str">
            <v>3058</v>
          </cell>
          <cell r="H13">
            <v>842294.63</v>
          </cell>
          <cell r="I13">
            <v>517146.41000000003</v>
          </cell>
          <cell r="J13">
            <v>1359441.04</v>
          </cell>
          <cell r="L13">
            <v>5126.5200000000004</v>
          </cell>
          <cell r="M13">
            <v>1343845.98</v>
          </cell>
          <cell r="N13">
            <v>1338719.46</v>
          </cell>
        </row>
        <row r="14">
          <cell r="E14" t="str">
            <v>P2117</v>
          </cell>
          <cell r="F14" t="str">
            <v>APLICACIÓN DE PLANES</v>
          </cell>
          <cell r="G14" t="str">
            <v>3058</v>
          </cell>
          <cell r="H14">
            <v>186163.68</v>
          </cell>
          <cell r="I14">
            <v>219674.84999999998</v>
          </cell>
          <cell r="J14">
            <v>405838.52999999997</v>
          </cell>
          <cell r="L14">
            <v>701.67</v>
          </cell>
          <cell r="M14">
            <v>402502.83</v>
          </cell>
          <cell r="N14">
            <v>401801.16</v>
          </cell>
        </row>
        <row r="15">
          <cell r="E15" t="str">
            <v>P2411</v>
          </cell>
          <cell r="F15" t="str">
            <v>Realización de  acti</v>
          </cell>
          <cell r="G15" t="str">
            <v>3058</v>
          </cell>
          <cell r="H15">
            <v>17999.96</v>
          </cell>
          <cell r="I15">
            <v>0</v>
          </cell>
          <cell r="J15">
            <v>17999.96</v>
          </cell>
          <cell r="M15">
            <v>17999.96</v>
          </cell>
          <cell r="N15">
            <v>17999.96</v>
          </cell>
        </row>
        <row r="16">
          <cell r="E16" t="str">
            <v>P2412</v>
          </cell>
          <cell r="F16" t="str">
            <v>Operación de incubad</v>
          </cell>
          <cell r="G16" t="str">
            <v>3058</v>
          </cell>
          <cell r="H16">
            <v>999.96</v>
          </cell>
          <cell r="I16">
            <v>0</v>
          </cell>
          <cell r="J16">
            <v>999.96</v>
          </cell>
          <cell r="M16">
            <v>999.96</v>
          </cell>
          <cell r="N16">
            <v>999.96</v>
          </cell>
        </row>
        <row r="17">
          <cell r="E17" t="str">
            <v>P2413</v>
          </cell>
          <cell r="F17" t="str">
            <v>Administración e imp</v>
          </cell>
          <cell r="G17" t="str">
            <v>3058</v>
          </cell>
          <cell r="H17">
            <v>632032.32999999996</v>
          </cell>
          <cell r="I17">
            <v>1904279.5499999998</v>
          </cell>
          <cell r="J17">
            <v>2536311.88</v>
          </cell>
          <cell r="K17">
            <v>38199.410000000003</v>
          </cell>
          <cell r="L17">
            <v>129388.07</v>
          </cell>
          <cell r="M17">
            <v>2270306.7200000002</v>
          </cell>
          <cell r="N17">
            <v>2102719.2400000002</v>
          </cell>
        </row>
        <row r="18">
          <cell r="E18" t="str">
            <v>P2554</v>
          </cell>
          <cell r="F18" t="str">
            <v>Administración e imp</v>
          </cell>
          <cell r="G18" t="str">
            <v>3058</v>
          </cell>
          <cell r="H18">
            <v>14712270.08</v>
          </cell>
          <cell r="I18">
            <v>15402183.660000002</v>
          </cell>
          <cell r="J18">
            <v>30114453.740000002</v>
          </cell>
          <cell r="K18">
            <v>173883.62</v>
          </cell>
          <cell r="L18">
            <v>1038713.99</v>
          </cell>
          <cell r="M18">
            <v>29767754.940000001</v>
          </cell>
          <cell r="N18">
            <v>28555157.329999998</v>
          </cell>
        </row>
        <row r="19">
          <cell r="E19" t="str">
            <v>P2561</v>
          </cell>
          <cell r="F19" t="str">
            <v>Operación de otorgam</v>
          </cell>
          <cell r="G19" t="str">
            <v>3058</v>
          </cell>
          <cell r="H19">
            <v>426763.21</v>
          </cell>
          <cell r="I19">
            <v>708507.91</v>
          </cell>
          <cell r="J19">
            <v>1135271.1200000001</v>
          </cell>
          <cell r="L19">
            <v>15665.2</v>
          </cell>
          <cell r="M19">
            <v>1104577.24</v>
          </cell>
          <cell r="N19">
            <v>1088912.04</v>
          </cell>
        </row>
        <row r="20">
          <cell r="E20" t="str">
            <v>P2880</v>
          </cell>
          <cell r="F20" t="str">
            <v>Adm. e Imp. ext. MD</v>
          </cell>
          <cell r="G20" t="str">
            <v>3058</v>
          </cell>
          <cell r="I20">
            <v>2967368.72</v>
          </cell>
          <cell r="J20">
            <v>2967368.72</v>
          </cell>
          <cell r="L20">
            <v>175561.53</v>
          </cell>
          <cell r="M20">
            <v>2924324.66</v>
          </cell>
          <cell r="N20">
            <v>2748763.13</v>
          </cell>
        </row>
        <row r="21">
          <cell r="E21" t="str">
            <v>P2881</v>
          </cell>
          <cell r="F21" t="str">
            <v>Adm. e Imp. ext. SFR</v>
          </cell>
          <cell r="G21" t="str">
            <v>3058</v>
          </cell>
          <cell r="I21">
            <v>3032631.28</v>
          </cell>
          <cell r="J21">
            <v>3032631.28</v>
          </cell>
          <cell r="L21">
            <v>238551.9</v>
          </cell>
          <cell r="M21">
            <v>2977661.27</v>
          </cell>
          <cell r="N21">
            <v>2739109.37</v>
          </cell>
        </row>
      </sheetData>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41"/>
  <sheetViews>
    <sheetView tabSelected="1" zoomScale="85" zoomScaleNormal="85" workbookViewId="0">
      <selection activeCell="I31" sqref="I31"/>
    </sheetView>
  </sheetViews>
  <sheetFormatPr baseColWidth="10" defaultColWidth="12" defaultRowHeight="12.75" x14ac:dyDescent="0.2"/>
  <cols>
    <col min="1" max="1" width="13.6640625" style="10" customWidth="1"/>
    <col min="2" max="2" width="15.5" style="44" bestFit="1" customWidth="1"/>
    <col min="3" max="3" width="22.33203125" style="44" customWidth="1"/>
    <col min="4" max="4" width="11.5" style="44" customWidth="1"/>
    <col min="5" max="5" width="54" style="44" customWidth="1"/>
    <col min="6" max="10" width="17" style="45" customWidth="1"/>
    <col min="11" max="11" width="11.5" style="44" customWidth="1"/>
    <col min="12" max="12" width="11.33203125" style="44" customWidth="1"/>
    <col min="13" max="13" width="44.1640625" style="44" customWidth="1"/>
    <col min="14" max="14" width="44" style="44" customWidth="1"/>
    <col min="15" max="15" width="14.1640625" style="44" customWidth="1"/>
    <col min="16" max="16" width="16.6640625" style="44" customWidth="1"/>
    <col min="17" max="17" width="80.83203125" style="44" customWidth="1"/>
    <col min="18" max="18" width="12.6640625" style="44" bestFit="1" customWidth="1"/>
    <col min="19" max="21" width="12" style="44"/>
    <col min="22" max="22" width="13" style="44" bestFit="1" customWidth="1"/>
    <col min="23" max="23" width="15" style="10" customWidth="1"/>
    <col min="24" max="16384" width="12" style="10"/>
  </cols>
  <sheetData>
    <row r="1" spans="1:23" ht="60" customHeight="1" x14ac:dyDescent="0.2">
      <c r="A1" s="46" t="s">
        <v>86</v>
      </c>
      <c r="B1" s="47"/>
      <c r="C1" s="47"/>
      <c r="D1" s="47"/>
      <c r="E1" s="47"/>
      <c r="F1" s="47"/>
      <c r="G1" s="47"/>
      <c r="H1" s="47"/>
      <c r="I1" s="47"/>
      <c r="J1" s="47"/>
      <c r="K1" s="47"/>
      <c r="L1" s="47"/>
      <c r="M1" s="47"/>
      <c r="N1" s="47"/>
      <c r="O1" s="47"/>
      <c r="P1" s="47"/>
      <c r="Q1" s="47"/>
      <c r="R1" s="47"/>
      <c r="S1" s="47"/>
      <c r="T1" s="47"/>
      <c r="U1" s="47"/>
      <c r="V1" s="47"/>
      <c r="W1" s="48"/>
    </row>
    <row r="2" spans="1:23" ht="11.25" customHeight="1" x14ac:dyDescent="0.2">
      <c r="A2" s="11" t="s">
        <v>85</v>
      </c>
      <c r="B2" s="11"/>
      <c r="C2" s="11"/>
      <c r="D2" s="11"/>
      <c r="E2" s="11"/>
      <c r="F2" s="12" t="s">
        <v>2</v>
      </c>
      <c r="G2" s="12"/>
      <c r="H2" s="12"/>
      <c r="I2" s="12"/>
      <c r="J2" s="12"/>
      <c r="K2" s="13" t="s">
        <v>72</v>
      </c>
      <c r="L2" s="13"/>
      <c r="M2" s="13"/>
      <c r="N2" s="14" t="s">
        <v>73</v>
      </c>
      <c r="O2" s="14"/>
      <c r="P2" s="14"/>
      <c r="Q2" s="14"/>
      <c r="R2" s="14"/>
      <c r="S2" s="14"/>
      <c r="T2" s="14"/>
      <c r="U2" s="15" t="s">
        <v>55</v>
      </c>
      <c r="V2" s="15"/>
      <c r="W2" s="15"/>
    </row>
    <row r="3" spans="1:23" ht="54.75" customHeight="1" x14ac:dyDescent="0.2">
      <c r="A3" s="16" t="s">
        <v>50</v>
      </c>
      <c r="B3" s="16" t="s">
        <v>49</v>
      </c>
      <c r="C3" s="16" t="s">
        <v>48</v>
      </c>
      <c r="D3" s="16" t="s">
        <v>47</v>
      </c>
      <c r="E3" s="16" t="s">
        <v>46</v>
      </c>
      <c r="F3" s="17" t="s">
        <v>45</v>
      </c>
      <c r="G3" s="17" t="s">
        <v>44</v>
      </c>
      <c r="H3" s="17" t="s">
        <v>43</v>
      </c>
      <c r="I3" s="17" t="s">
        <v>42</v>
      </c>
      <c r="J3" s="17" t="s">
        <v>41</v>
      </c>
      <c r="K3" s="18" t="s">
        <v>40</v>
      </c>
      <c r="L3" s="18" t="s">
        <v>39</v>
      </c>
      <c r="M3" s="18" t="s">
        <v>26</v>
      </c>
      <c r="N3" s="19" t="s">
        <v>38</v>
      </c>
      <c r="O3" s="19" t="s">
        <v>37</v>
      </c>
      <c r="P3" s="19" t="s">
        <v>36</v>
      </c>
      <c r="Q3" s="19" t="s">
        <v>84</v>
      </c>
      <c r="R3" s="19" t="s">
        <v>35</v>
      </c>
      <c r="S3" s="19" t="s">
        <v>34</v>
      </c>
      <c r="T3" s="19" t="s">
        <v>33</v>
      </c>
      <c r="U3" s="20" t="s">
        <v>54</v>
      </c>
      <c r="V3" s="21" t="s">
        <v>31</v>
      </c>
      <c r="W3" s="21" t="s">
        <v>71</v>
      </c>
    </row>
    <row r="4" spans="1:23" ht="15" customHeight="1" x14ac:dyDescent="0.2">
      <c r="A4" s="22">
        <v>1</v>
      </c>
      <c r="B4" s="23">
        <v>2</v>
      </c>
      <c r="C4" s="22">
        <v>3</v>
      </c>
      <c r="D4" s="24">
        <v>4</v>
      </c>
      <c r="E4" s="22">
        <v>5</v>
      </c>
      <c r="F4" s="25">
        <v>6</v>
      </c>
      <c r="G4" s="25">
        <v>7</v>
      </c>
      <c r="H4" s="25">
        <v>8</v>
      </c>
      <c r="I4" s="25">
        <v>9</v>
      </c>
      <c r="J4" s="25">
        <v>10</v>
      </c>
      <c r="K4" s="26">
        <v>11</v>
      </c>
      <c r="L4" s="26">
        <v>12</v>
      </c>
      <c r="M4" s="26">
        <v>13</v>
      </c>
      <c r="N4" s="27">
        <v>14</v>
      </c>
      <c r="O4" s="27">
        <v>15</v>
      </c>
      <c r="P4" s="27">
        <v>16</v>
      </c>
      <c r="Q4" s="27">
        <v>17</v>
      </c>
      <c r="R4" s="27">
        <v>18</v>
      </c>
      <c r="S4" s="27">
        <v>19</v>
      </c>
      <c r="T4" s="27">
        <v>20</v>
      </c>
      <c r="U4" s="28">
        <v>21</v>
      </c>
      <c r="V4" s="28">
        <v>22</v>
      </c>
      <c r="W4" s="28">
        <v>23</v>
      </c>
    </row>
    <row r="5" spans="1:23" x14ac:dyDescent="0.2">
      <c r="A5" s="29" t="s">
        <v>87</v>
      </c>
      <c r="B5" s="30" t="s">
        <v>88</v>
      </c>
      <c r="C5" s="31" t="s">
        <v>89</v>
      </c>
      <c r="D5" s="31" t="s">
        <v>90</v>
      </c>
      <c r="E5" s="30" t="s">
        <v>91</v>
      </c>
      <c r="F5" s="32">
        <f>VLOOKUP(B5,[1]PyPI!$E$7:$N$21,4)</f>
        <v>842294.63</v>
      </c>
      <c r="G5" s="32">
        <f>VLOOKUP(B5,[1]PyPI!$E$7:$N$21,6,FALSE)</f>
        <v>1359441.04</v>
      </c>
      <c r="H5" s="32">
        <v>5126.5200000000004</v>
      </c>
      <c r="I5" s="32">
        <v>1343845.98</v>
      </c>
      <c r="J5" s="32">
        <v>1338719.46</v>
      </c>
      <c r="K5" s="29" t="s">
        <v>92</v>
      </c>
      <c r="L5" s="29" t="s">
        <v>93</v>
      </c>
      <c r="M5" s="33" t="s">
        <v>94</v>
      </c>
      <c r="N5" s="31" t="s">
        <v>95</v>
      </c>
      <c r="O5" s="29" t="s">
        <v>93</v>
      </c>
      <c r="P5" s="34" t="s">
        <v>96</v>
      </c>
      <c r="Q5" s="31" t="s">
        <v>95</v>
      </c>
      <c r="R5" s="35">
        <v>1750</v>
      </c>
      <c r="S5" s="35">
        <v>1750</v>
      </c>
      <c r="T5" s="35">
        <v>1829</v>
      </c>
      <c r="U5" s="36">
        <f>+T5</f>
        <v>1829</v>
      </c>
      <c r="V5" s="37">
        <f>+R5</f>
        <v>1750</v>
      </c>
      <c r="W5" s="38">
        <f>+U5/V5</f>
        <v>1.0451428571428572</v>
      </c>
    </row>
    <row r="6" spans="1:23" x14ac:dyDescent="0.2">
      <c r="A6" s="29" t="s">
        <v>87</v>
      </c>
      <c r="B6" s="30" t="s">
        <v>97</v>
      </c>
      <c r="C6" s="31" t="s">
        <v>98</v>
      </c>
      <c r="D6" s="31" t="s">
        <v>90</v>
      </c>
      <c r="E6" s="30" t="s">
        <v>91</v>
      </c>
      <c r="F6" s="32">
        <f>VLOOKUP(B6,[1]PyPI!$E$7:$N$21,4)</f>
        <v>0</v>
      </c>
      <c r="G6" s="32">
        <v>0</v>
      </c>
      <c r="H6" s="32">
        <v>0</v>
      </c>
      <c r="I6" s="32">
        <v>0</v>
      </c>
      <c r="J6" s="32">
        <v>0</v>
      </c>
      <c r="K6" s="29" t="s">
        <v>92</v>
      </c>
      <c r="L6" s="29" t="s">
        <v>93</v>
      </c>
      <c r="M6" s="33" t="s">
        <v>94</v>
      </c>
      <c r="N6" s="31" t="s">
        <v>95</v>
      </c>
      <c r="O6" s="29" t="s">
        <v>93</v>
      </c>
      <c r="P6" s="34" t="s">
        <v>96</v>
      </c>
      <c r="Q6" s="31" t="s">
        <v>95</v>
      </c>
      <c r="R6" s="35">
        <v>1750</v>
      </c>
      <c r="S6" s="35">
        <v>1750</v>
      </c>
      <c r="T6" s="35">
        <v>1829</v>
      </c>
      <c r="U6" s="36">
        <f t="shared" ref="U6:U20" si="0">+T6</f>
        <v>1829</v>
      </c>
      <c r="V6" s="37">
        <f t="shared" ref="V6:V20" si="1">+R6</f>
        <v>1750</v>
      </c>
      <c r="W6" s="38">
        <f t="shared" ref="W6:W18" si="2">+U6/V6</f>
        <v>1.0451428571428572</v>
      </c>
    </row>
    <row r="7" spans="1:23" x14ac:dyDescent="0.2">
      <c r="A7" s="29" t="s">
        <v>99</v>
      </c>
      <c r="B7" s="30" t="s">
        <v>100</v>
      </c>
      <c r="C7" s="31" t="s">
        <v>101</v>
      </c>
      <c r="D7" s="31" t="s">
        <v>90</v>
      </c>
      <c r="E7" s="30" t="s">
        <v>91</v>
      </c>
      <c r="F7" s="32">
        <f>VLOOKUP(B7,[1]PyPI!$E$7:$N$21,4)</f>
        <v>17999.96</v>
      </c>
      <c r="G7" s="32">
        <f>VLOOKUP(B7,[1]PyPI!$E$7:$N$21,6,FALSE)</f>
        <v>17999.96</v>
      </c>
      <c r="H7" s="32"/>
      <c r="I7" s="32">
        <v>17999.96</v>
      </c>
      <c r="J7" s="32">
        <v>17999.96</v>
      </c>
      <c r="K7" s="29" t="s">
        <v>92</v>
      </c>
      <c r="L7" s="29" t="s">
        <v>93</v>
      </c>
      <c r="M7" s="33" t="s">
        <v>94</v>
      </c>
      <c r="N7" s="31" t="s">
        <v>102</v>
      </c>
      <c r="O7" s="29" t="s">
        <v>93</v>
      </c>
      <c r="P7" s="30" t="s">
        <v>96</v>
      </c>
      <c r="Q7" s="31" t="s">
        <v>102</v>
      </c>
      <c r="R7" s="35">
        <v>400</v>
      </c>
      <c r="S7" s="35">
        <v>400</v>
      </c>
      <c r="T7" s="35">
        <v>380</v>
      </c>
      <c r="U7" s="36">
        <f t="shared" si="0"/>
        <v>380</v>
      </c>
      <c r="V7" s="37">
        <f t="shared" si="1"/>
        <v>400</v>
      </c>
      <c r="W7" s="38">
        <f t="shared" si="2"/>
        <v>0.95</v>
      </c>
    </row>
    <row r="8" spans="1:23" x14ac:dyDescent="0.2">
      <c r="A8" s="29" t="s">
        <v>99</v>
      </c>
      <c r="B8" s="30" t="s">
        <v>103</v>
      </c>
      <c r="C8" s="31" t="s">
        <v>104</v>
      </c>
      <c r="D8" s="31" t="s">
        <v>90</v>
      </c>
      <c r="E8" s="30" t="s">
        <v>91</v>
      </c>
      <c r="F8" s="32">
        <f>VLOOKUP(B8,[1]PyPI!$E$7:$N$21,4)</f>
        <v>999.96</v>
      </c>
      <c r="G8" s="32">
        <f>VLOOKUP(B8,[1]PyPI!$E$7:$N$21,6,FALSE)</f>
        <v>999.96</v>
      </c>
      <c r="H8" s="32"/>
      <c r="I8" s="32">
        <v>999.96</v>
      </c>
      <c r="J8" s="32">
        <v>999.96</v>
      </c>
      <c r="K8" s="29" t="s">
        <v>92</v>
      </c>
      <c r="L8" s="29" t="s">
        <v>93</v>
      </c>
      <c r="M8" s="33" t="s">
        <v>94</v>
      </c>
      <c r="N8" s="31" t="s">
        <v>105</v>
      </c>
      <c r="O8" s="29" t="s">
        <v>93</v>
      </c>
      <c r="P8" s="30" t="s">
        <v>96</v>
      </c>
      <c r="Q8" s="31" t="s">
        <v>105</v>
      </c>
      <c r="R8" s="35">
        <v>18</v>
      </c>
      <c r="S8" s="35">
        <v>18</v>
      </c>
      <c r="T8" s="35">
        <v>15</v>
      </c>
      <c r="U8" s="36">
        <f t="shared" si="0"/>
        <v>15</v>
      </c>
      <c r="V8" s="37">
        <f t="shared" si="1"/>
        <v>18</v>
      </c>
      <c r="W8" s="38">
        <f t="shared" si="2"/>
        <v>0.83333333333333337</v>
      </c>
    </row>
    <row r="9" spans="1:23" x14ac:dyDescent="0.2">
      <c r="A9" s="29" t="s">
        <v>106</v>
      </c>
      <c r="B9" s="30" t="s">
        <v>107</v>
      </c>
      <c r="C9" s="31" t="s">
        <v>108</v>
      </c>
      <c r="D9" s="31" t="s">
        <v>90</v>
      </c>
      <c r="E9" s="30" t="s">
        <v>91</v>
      </c>
      <c r="F9" s="32">
        <f>VLOOKUP(B9,[1]PyPI!$E$7:$N$21,4)</f>
        <v>426763.21</v>
      </c>
      <c r="G9" s="32">
        <f>VLOOKUP(B9,[1]PyPI!$E$7:$N$21,6,FALSE)</f>
        <v>1135271.1200000001</v>
      </c>
      <c r="H9" s="32">
        <v>15665.2</v>
      </c>
      <c r="I9" s="32">
        <v>1104577.24</v>
      </c>
      <c r="J9" s="32">
        <v>1088912.04</v>
      </c>
      <c r="K9" s="29" t="s">
        <v>92</v>
      </c>
      <c r="L9" s="29" t="s">
        <v>93</v>
      </c>
      <c r="M9" s="33" t="s">
        <v>109</v>
      </c>
      <c r="N9" s="31" t="s">
        <v>110</v>
      </c>
      <c r="O9" s="29" t="s">
        <v>93</v>
      </c>
      <c r="P9" s="30" t="s">
        <v>96</v>
      </c>
      <c r="Q9" s="31" t="s">
        <v>110</v>
      </c>
      <c r="R9" s="35">
        <v>1210</v>
      </c>
      <c r="S9" s="35">
        <v>1210</v>
      </c>
      <c r="T9" s="35">
        <v>1384</v>
      </c>
      <c r="U9" s="36">
        <f t="shared" si="0"/>
        <v>1384</v>
      </c>
      <c r="V9" s="37">
        <f t="shared" si="1"/>
        <v>1210</v>
      </c>
      <c r="W9" s="38">
        <f t="shared" si="2"/>
        <v>1.1438016528925621</v>
      </c>
    </row>
    <row r="10" spans="1:23" x14ac:dyDescent="0.2">
      <c r="A10" s="29" t="s">
        <v>111</v>
      </c>
      <c r="B10" s="30" t="s">
        <v>112</v>
      </c>
      <c r="C10" s="31" t="s">
        <v>113</v>
      </c>
      <c r="D10" s="31" t="s">
        <v>90</v>
      </c>
      <c r="E10" s="30" t="s">
        <v>91</v>
      </c>
      <c r="F10" s="32">
        <f>VLOOKUP(B10,[1]PyPI!$E$7:$N$21,4)</f>
        <v>186163.68</v>
      </c>
      <c r="G10" s="32">
        <f>VLOOKUP(B10,[1]PyPI!$E$7:$N$21,6,FALSE)</f>
        <v>405838.52999999997</v>
      </c>
      <c r="H10" s="32">
        <v>701.67</v>
      </c>
      <c r="I10" s="32">
        <v>402502.83</v>
      </c>
      <c r="J10" s="32">
        <v>401801.16</v>
      </c>
      <c r="K10" s="29" t="s">
        <v>92</v>
      </c>
      <c r="L10" s="29" t="s">
        <v>93</v>
      </c>
      <c r="M10" s="33" t="s">
        <v>109</v>
      </c>
      <c r="N10" s="31" t="s">
        <v>114</v>
      </c>
      <c r="O10" s="29" t="s">
        <v>93</v>
      </c>
      <c r="P10" s="30" t="s">
        <v>96</v>
      </c>
      <c r="Q10" s="31" t="s">
        <v>114</v>
      </c>
      <c r="R10" s="35">
        <v>2079</v>
      </c>
      <c r="S10" s="35">
        <v>2079</v>
      </c>
      <c r="T10" s="35">
        <v>1537</v>
      </c>
      <c r="U10" s="36">
        <f t="shared" si="0"/>
        <v>1537</v>
      </c>
      <c r="V10" s="37">
        <f t="shared" si="1"/>
        <v>2079</v>
      </c>
      <c r="W10" s="38">
        <f t="shared" si="2"/>
        <v>0.73929773929773934</v>
      </c>
    </row>
    <row r="11" spans="1:23" x14ac:dyDescent="0.2">
      <c r="A11" s="29" t="s">
        <v>115</v>
      </c>
      <c r="B11" s="30" t="s">
        <v>116</v>
      </c>
      <c r="C11" s="31" t="s">
        <v>117</v>
      </c>
      <c r="D11" s="31" t="s">
        <v>90</v>
      </c>
      <c r="E11" s="30" t="s">
        <v>91</v>
      </c>
      <c r="F11" s="32">
        <f>VLOOKUP(B11,[1]PyPI!$E$7:$N$21,4)</f>
        <v>785784.59</v>
      </c>
      <c r="G11" s="32">
        <f>VLOOKUP(B11,[1]PyPI!$E$7:$N$21,6,FALSE)</f>
        <v>1162123.33</v>
      </c>
      <c r="H11" s="32">
        <v>3716.35</v>
      </c>
      <c r="I11" s="32">
        <v>1148477.24</v>
      </c>
      <c r="J11" s="32">
        <v>1144760.8899999999</v>
      </c>
      <c r="K11" s="29" t="s">
        <v>92</v>
      </c>
      <c r="L11" s="29" t="s">
        <v>93</v>
      </c>
      <c r="M11" s="33" t="s">
        <v>109</v>
      </c>
      <c r="N11" s="31" t="s">
        <v>118</v>
      </c>
      <c r="O11" s="29" t="s">
        <v>93</v>
      </c>
      <c r="P11" s="30" t="s">
        <v>96</v>
      </c>
      <c r="Q11" s="31" t="s">
        <v>118</v>
      </c>
      <c r="R11" s="35">
        <v>2</v>
      </c>
      <c r="S11" s="35">
        <v>2</v>
      </c>
      <c r="T11" s="35">
        <v>2</v>
      </c>
      <c r="U11" s="36">
        <f t="shared" si="0"/>
        <v>2</v>
      </c>
      <c r="V11" s="37">
        <f t="shared" si="1"/>
        <v>2</v>
      </c>
      <c r="W11" s="38">
        <f t="shared" si="2"/>
        <v>1</v>
      </c>
    </row>
    <row r="12" spans="1:23" x14ac:dyDescent="0.2">
      <c r="A12" s="29" t="s">
        <v>119</v>
      </c>
      <c r="B12" s="30" t="s">
        <v>120</v>
      </c>
      <c r="C12" s="31" t="s">
        <v>121</v>
      </c>
      <c r="D12" s="31" t="s">
        <v>90</v>
      </c>
      <c r="E12" s="30" t="s">
        <v>91</v>
      </c>
      <c r="F12" s="32">
        <f>VLOOKUP(B12,[1]PyPI!$E$7:$N$21,4)</f>
        <v>942545.91</v>
      </c>
      <c r="G12" s="32">
        <f>VLOOKUP(B12,[1]PyPI!$E$7:$N$21,6,FALSE)</f>
        <v>2325309.38</v>
      </c>
      <c r="H12" s="32">
        <v>13571.12</v>
      </c>
      <c r="I12" s="32">
        <v>2250120.88</v>
      </c>
      <c r="J12" s="32">
        <v>2236549.7599999998</v>
      </c>
      <c r="K12" s="29" t="s">
        <v>92</v>
      </c>
      <c r="L12" s="29" t="s">
        <v>93</v>
      </c>
      <c r="M12" s="33" t="s">
        <v>109</v>
      </c>
      <c r="N12" s="31" t="s">
        <v>122</v>
      </c>
      <c r="O12" s="29" t="s">
        <v>93</v>
      </c>
      <c r="P12" s="30" t="s">
        <v>96</v>
      </c>
      <c r="Q12" s="31" t="s">
        <v>122</v>
      </c>
      <c r="R12" s="35">
        <v>129</v>
      </c>
      <c r="S12" s="35">
        <v>129</v>
      </c>
      <c r="T12" s="35">
        <v>119</v>
      </c>
      <c r="U12" s="36">
        <f t="shared" si="0"/>
        <v>119</v>
      </c>
      <c r="V12" s="37">
        <f t="shared" si="1"/>
        <v>129</v>
      </c>
      <c r="W12" s="38">
        <f t="shared" si="2"/>
        <v>0.92248062015503873</v>
      </c>
    </row>
    <row r="13" spans="1:23" x14ac:dyDescent="0.2">
      <c r="A13" s="29" t="s">
        <v>123</v>
      </c>
      <c r="B13" s="30" t="s">
        <v>124</v>
      </c>
      <c r="C13" s="31" t="s">
        <v>125</v>
      </c>
      <c r="D13" s="31" t="s">
        <v>90</v>
      </c>
      <c r="E13" s="30" t="s">
        <v>91</v>
      </c>
      <c r="F13" s="32">
        <f>VLOOKUP(B13,[1]PyPI!$E$7:$N$21,4)</f>
        <v>561866.72</v>
      </c>
      <c r="G13" s="32">
        <f>VLOOKUP(B13,[1]PyPI!$E$7:$N$21,6,FALSE)</f>
        <v>1056696.04</v>
      </c>
      <c r="H13" s="32">
        <v>1391.97</v>
      </c>
      <c r="I13" s="32">
        <v>1040259.21</v>
      </c>
      <c r="J13" s="32">
        <v>1038867.24</v>
      </c>
      <c r="K13" s="29" t="s">
        <v>92</v>
      </c>
      <c r="L13" s="29" t="s">
        <v>93</v>
      </c>
      <c r="M13" s="33" t="s">
        <v>109</v>
      </c>
      <c r="N13" s="31" t="s">
        <v>126</v>
      </c>
      <c r="O13" s="29" t="s">
        <v>93</v>
      </c>
      <c r="P13" s="30" t="s">
        <v>96</v>
      </c>
      <c r="Q13" s="31" t="s">
        <v>126</v>
      </c>
      <c r="R13" s="35">
        <v>2079</v>
      </c>
      <c r="S13" s="35">
        <v>2079</v>
      </c>
      <c r="T13" s="35">
        <v>1578</v>
      </c>
      <c r="U13" s="36">
        <f t="shared" si="0"/>
        <v>1578</v>
      </c>
      <c r="V13" s="37">
        <f t="shared" si="1"/>
        <v>2079</v>
      </c>
      <c r="W13" s="38">
        <f t="shared" si="2"/>
        <v>0.75901875901875904</v>
      </c>
    </row>
    <row r="14" spans="1:23" x14ac:dyDescent="0.2">
      <c r="A14" s="29" t="s">
        <v>127</v>
      </c>
      <c r="B14" s="30" t="s">
        <v>128</v>
      </c>
      <c r="C14" s="31" t="s">
        <v>129</v>
      </c>
      <c r="D14" s="31" t="s">
        <v>90</v>
      </c>
      <c r="E14" s="30" t="s">
        <v>91</v>
      </c>
      <c r="F14" s="32">
        <f>VLOOKUP(B14,[1]PyPI!$E$7:$N$21,4)</f>
        <v>14712270.08</v>
      </c>
      <c r="G14" s="32">
        <f>VLOOKUP(B14,[1]PyPI!$E$7:$N$21,6,FALSE)</f>
        <v>30114453.740000002</v>
      </c>
      <c r="H14" s="32">
        <v>1038713.99</v>
      </c>
      <c r="I14" s="32">
        <v>29767754.940000001</v>
      </c>
      <c r="J14" s="32">
        <v>28555157.329999998</v>
      </c>
      <c r="K14" s="29" t="s">
        <v>92</v>
      </c>
      <c r="L14" s="29" t="s">
        <v>93</v>
      </c>
      <c r="M14" s="33" t="s">
        <v>109</v>
      </c>
      <c r="N14" s="31" t="s">
        <v>130</v>
      </c>
      <c r="O14" s="29" t="s">
        <v>93</v>
      </c>
      <c r="P14" s="34" t="s">
        <v>96</v>
      </c>
      <c r="Q14" s="31" t="s">
        <v>130</v>
      </c>
      <c r="R14" s="35">
        <v>2350</v>
      </c>
      <c r="S14" s="35">
        <v>2350</v>
      </c>
      <c r="T14" s="35">
        <v>2190</v>
      </c>
      <c r="U14" s="36">
        <f t="shared" si="0"/>
        <v>2190</v>
      </c>
      <c r="V14" s="37">
        <f t="shared" si="1"/>
        <v>2350</v>
      </c>
      <c r="W14" s="38">
        <f t="shared" si="2"/>
        <v>0.93191489361702129</v>
      </c>
    </row>
    <row r="15" spans="1:23" x14ac:dyDescent="0.2">
      <c r="A15" s="29" t="s">
        <v>127</v>
      </c>
      <c r="B15" s="30" t="s">
        <v>131</v>
      </c>
      <c r="C15" s="31" t="s">
        <v>132</v>
      </c>
      <c r="D15" s="31" t="s">
        <v>90</v>
      </c>
      <c r="E15" s="30" t="s">
        <v>91</v>
      </c>
      <c r="F15" s="32">
        <f>VLOOKUP(B15,[1]PyPI!$E$7:$N$21,4)</f>
        <v>0</v>
      </c>
      <c r="G15" s="32">
        <f>VLOOKUP(B15,[1]PyPI!$E$7:$N$21,6,FALSE)</f>
        <v>2967368.72</v>
      </c>
      <c r="H15" s="32">
        <v>175561.53</v>
      </c>
      <c r="I15" s="32">
        <v>2924324.66</v>
      </c>
      <c r="J15" s="32">
        <v>2748763.13</v>
      </c>
      <c r="K15" s="29" t="s">
        <v>92</v>
      </c>
      <c r="L15" s="29" t="s">
        <v>93</v>
      </c>
      <c r="M15" s="33" t="s">
        <v>109</v>
      </c>
      <c r="N15" s="31" t="s">
        <v>130</v>
      </c>
      <c r="O15" s="29" t="s">
        <v>93</v>
      </c>
      <c r="P15" s="34" t="s">
        <v>96</v>
      </c>
      <c r="Q15" s="31" t="s">
        <v>130</v>
      </c>
      <c r="R15" s="35">
        <v>2350</v>
      </c>
      <c r="S15" s="35">
        <v>2350</v>
      </c>
      <c r="T15" s="35">
        <v>2190</v>
      </c>
      <c r="U15" s="36">
        <f t="shared" si="0"/>
        <v>2190</v>
      </c>
      <c r="V15" s="37">
        <f t="shared" si="1"/>
        <v>2350</v>
      </c>
      <c r="W15" s="38">
        <f t="shared" si="2"/>
        <v>0.93191489361702129</v>
      </c>
    </row>
    <row r="16" spans="1:23" x14ac:dyDescent="0.2">
      <c r="A16" s="29" t="s">
        <v>127</v>
      </c>
      <c r="B16" s="30" t="s">
        <v>133</v>
      </c>
      <c r="C16" s="31" t="s">
        <v>98</v>
      </c>
      <c r="D16" s="31" t="s">
        <v>90</v>
      </c>
      <c r="E16" s="30" t="s">
        <v>91</v>
      </c>
      <c r="F16" s="32">
        <f>VLOOKUP(B16,[1]PyPI!$E$7:$N$21,4)</f>
        <v>0</v>
      </c>
      <c r="G16" s="32">
        <f>VLOOKUP(B16,[1]PyPI!$E$7:$N$21,6,FALSE)</f>
        <v>3032631.28</v>
      </c>
      <c r="H16" s="32">
        <v>238551.9</v>
      </c>
      <c r="I16" s="32">
        <v>2977661.27</v>
      </c>
      <c r="J16" s="32">
        <v>2739109.37</v>
      </c>
      <c r="K16" s="29" t="s">
        <v>92</v>
      </c>
      <c r="L16" s="29" t="s">
        <v>93</v>
      </c>
      <c r="M16" s="33" t="s">
        <v>109</v>
      </c>
      <c r="N16" s="31" t="s">
        <v>130</v>
      </c>
      <c r="O16" s="29" t="s">
        <v>93</v>
      </c>
      <c r="P16" s="34" t="s">
        <v>96</v>
      </c>
      <c r="Q16" s="31" t="s">
        <v>130</v>
      </c>
      <c r="R16" s="35">
        <v>2350</v>
      </c>
      <c r="S16" s="35">
        <v>2350</v>
      </c>
      <c r="T16" s="35">
        <v>2190</v>
      </c>
      <c r="U16" s="36">
        <f t="shared" si="0"/>
        <v>2190</v>
      </c>
      <c r="V16" s="37">
        <f t="shared" si="1"/>
        <v>2350</v>
      </c>
      <c r="W16" s="38">
        <f t="shared" si="2"/>
        <v>0.93191489361702129</v>
      </c>
    </row>
    <row r="17" spans="1:23" x14ac:dyDescent="0.2">
      <c r="A17" s="29" t="s">
        <v>134</v>
      </c>
      <c r="B17" s="30" t="s">
        <v>135</v>
      </c>
      <c r="C17" s="31" t="s">
        <v>136</v>
      </c>
      <c r="D17" s="31" t="s">
        <v>90</v>
      </c>
      <c r="E17" s="30" t="s">
        <v>91</v>
      </c>
      <c r="F17" s="32">
        <f>VLOOKUP(B17,[1]PyPI!$E$7:$N$21,4)</f>
        <v>1529256.82</v>
      </c>
      <c r="G17" s="32">
        <f>VLOOKUP(B17,[1]PyPI!$E$7:$N$21,6,FALSE)</f>
        <v>4662420.42</v>
      </c>
      <c r="H17" s="32">
        <v>351422.17</v>
      </c>
      <c r="I17" s="32">
        <v>4570319.2300000004</v>
      </c>
      <c r="J17" s="32">
        <v>4218897.0599999996</v>
      </c>
      <c r="K17" s="29" t="s">
        <v>92</v>
      </c>
      <c r="L17" s="29" t="s">
        <v>93</v>
      </c>
      <c r="M17" s="33" t="s">
        <v>109</v>
      </c>
      <c r="N17" s="31" t="s">
        <v>137</v>
      </c>
      <c r="O17" s="29" t="s">
        <v>93</v>
      </c>
      <c r="P17" s="30" t="s">
        <v>96</v>
      </c>
      <c r="Q17" s="31" t="s">
        <v>137</v>
      </c>
      <c r="R17" s="35">
        <v>3</v>
      </c>
      <c r="S17" s="35">
        <v>3</v>
      </c>
      <c r="T17" s="35">
        <v>3</v>
      </c>
      <c r="U17" s="36">
        <f t="shared" si="0"/>
        <v>3</v>
      </c>
      <c r="V17" s="37">
        <f t="shared" si="1"/>
        <v>3</v>
      </c>
      <c r="W17" s="38">
        <f t="shared" si="2"/>
        <v>1</v>
      </c>
    </row>
    <row r="18" spans="1:23" x14ac:dyDescent="0.2">
      <c r="A18" s="29" t="s">
        <v>138</v>
      </c>
      <c r="B18" s="30" t="s">
        <v>139</v>
      </c>
      <c r="C18" s="31" t="s">
        <v>129</v>
      </c>
      <c r="D18" s="31" t="s">
        <v>90</v>
      </c>
      <c r="E18" s="30" t="s">
        <v>91</v>
      </c>
      <c r="F18" s="32">
        <v>632032.32999999996</v>
      </c>
      <c r="G18" s="32">
        <v>2536311.88</v>
      </c>
      <c r="H18" s="32">
        <v>129388.07</v>
      </c>
      <c r="I18" s="32">
        <v>2270306.7200000002</v>
      </c>
      <c r="J18" s="32">
        <v>2102719.2400000002</v>
      </c>
      <c r="K18" s="29" t="s">
        <v>92</v>
      </c>
      <c r="L18" s="29" t="s">
        <v>93</v>
      </c>
      <c r="M18" s="33" t="s">
        <v>140</v>
      </c>
      <c r="N18" s="31" t="s">
        <v>141</v>
      </c>
      <c r="O18" s="29" t="s">
        <v>93</v>
      </c>
      <c r="P18" s="30" t="s">
        <v>96</v>
      </c>
      <c r="Q18" s="31" t="s">
        <v>141</v>
      </c>
      <c r="R18" s="35">
        <v>235</v>
      </c>
      <c r="S18" s="35">
        <v>235</v>
      </c>
      <c r="T18" s="35">
        <v>154</v>
      </c>
      <c r="U18" s="36">
        <f t="shared" si="0"/>
        <v>154</v>
      </c>
      <c r="V18" s="37">
        <f t="shared" si="1"/>
        <v>235</v>
      </c>
      <c r="W18" s="38">
        <f t="shared" si="2"/>
        <v>0.65531914893617016</v>
      </c>
    </row>
    <row r="19" spans="1:23" x14ac:dyDescent="0.2">
      <c r="A19" s="29" t="s">
        <v>142</v>
      </c>
      <c r="B19" s="30" t="s">
        <v>143</v>
      </c>
      <c r="C19" s="31" t="s">
        <v>144</v>
      </c>
      <c r="D19" s="31" t="s">
        <v>90</v>
      </c>
      <c r="E19" s="30" t="s">
        <v>91</v>
      </c>
      <c r="F19" s="32">
        <f>VLOOKUP(B19,[1]PyPI!$E$7:$N$21,4)</f>
        <v>6237665.1799999997</v>
      </c>
      <c r="G19" s="32">
        <f>VLOOKUP(B19,[1]PyPI!$E$7:$N$21,6,FALSE)</f>
        <v>11990329.859999999</v>
      </c>
      <c r="H19" s="32">
        <v>116265.45</v>
      </c>
      <c r="I19" s="32">
        <v>11261450.560000001</v>
      </c>
      <c r="J19" s="32">
        <v>11137463.800000001</v>
      </c>
      <c r="K19" s="29" t="s">
        <v>92</v>
      </c>
      <c r="L19" s="29" t="s">
        <v>142</v>
      </c>
      <c r="M19" s="33" t="s">
        <v>142</v>
      </c>
      <c r="N19" s="31" t="s">
        <v>142</v>
      </c>
      <c r="O19" s="29" t="s">
        <v>142</v>
      </c>
      <c r="P19" s="29" t="s">
        <v>142</v>
      </c>
      <c r="Q19" s="31" t="s">
        <v>142</v>
      </c>
      <c r="R19" s="35" t="s">
        <v>142</v>
      </c>
      <c r="S19" s="35" t="s">
        <v>142</v>
      </c>
      <c r="T19" s="35" t="s">
        <v>142</v>
      </c>
      <c r="U19" s="36" t="str">
        <f t="shared" si="0"/>
        <v>NA</v>
      </c>
      <c r="V19" s="37" t="str">
        <f t="shared" si="1"/>
        <v>NA</v>
      </c>
      <c r="W19" s="35" t="s">
        <v>142</v>
      </c>
    </row>
    <row r="20" spans="1:23" x14ac:dyDescent="0.2">
      <c r="A20" s="29" t="s">
        <v>142</v>
      </c>
      <c r="B20" s="30" t="s">
        <v>145</v>
      </c>
      <c r="C20" s="31" t="s">
        <v>146</v>
      </c>
      <c r="D20" s="31" t="s">
        <v>90</v>
      </c>
      <c r="E20" s="30" t="s">
        <v>91</v>
      </c>
      <c r="F20" s="32">
        <f>VLOOKUP(B20,[1]PyPI!$E$7:$N$21,4)</f>
        <v>1499293.93</v>
      </c>
      <c r="G20" s="32">
        <f>VLOOKUP(B20,[1]PyPI!$E$7:$N$21,6,FALSE)</f>
        <v>2593983.0599999996</v>
      </c>
      <c r="H20" s="32">
        <v>15949.02</v>
      </c>
      <c r="I20" s="32">
        <v>2467466.63</v>
      </c>
      <c r="J20" s="32">
        <v>2451517.61</v>
      </c>
      <c r="K20" s="29" t="s">
        <v>92</v>
      </c>
      <c r="L20" s="29" t="s">
        <v>142</v>
      </c>
      <c r="M20" s="33" t="s">
        <v>142</v>
      </c>
      <c r="N20" s="31" t="s">
        <v>142</v>
      </c>
      <c r="O20" s="29" t="s">
        <v>142</v>
      </c>
      <c r="P20" s="29" t="s">
        <v>142</v>
      </c>
      <c r="Q20" s="31" t="s">
        <v>142</v>
      </c>
      <c r="R20" s="35" t="s">
        <v>142</v>
      </c>
      <c r="S20" s="35" t="s">
        <v>142</v>
      </c>
      <c r="T20" s="35" t="s">
        <v>142</v>
      </c>
      <c r="U20" s="36" t="str">
        <f t="shared" si="0"/>
        <v>NA</v>
      </c>
      <c r="V20" s="37" t="str">
        <f t="shared" si="1"/>
        <v>NA</v>
      </c>
      <c r="W20" s="35" t="s">
        <v>142</v>
      </c>
    </row>
    <row r="21" spans="1:23" x14ac:dyDescent="0.2">
      <c r="A21" s="29"/>
      <c r="B21" s="30"/>
      <c r="C21" s="29"/>
      <c r="D21" s="31"/>
      <c r="E21" s="30"/>
      <c r="F21" s="32"/>
      <c r="G21" s="32"/>
      <c r="H21" s="32"/>
      <c r="I21" s="32"/>
      <c r="J21" s="32"/>
      <c r="K21" s="29"/>
      <c r="L21" s="29"/>
      <c r="M21" s="33"/>
      <c r="N21" s="39"/>
      <c r="O21" s="29"/>
      <c r="P21" s="30"/>
      <c r="Q21" s="40"/>
      <c r="R21" s="41"/>
      <c r="S21" s="41"/>
      <c r="T21" s="42"/>
      <c r="U21" s="36"/>
      <c r="V21" s="37"/>
      <c r="W21" s="33"/>
    </row>
    <row r="22" spans="1:23" x14ac:dyDescent="0.2">
      <c r="A22" s="43" t="s">
        <v>147</v>
      </c>
      <c r="B22" s="30"/>
      <c r="C22" s="29"/>
      <c r="E22" s="30"/>
      <c r="F22" s="32"/>
      <c r="G22" s="32"/>
      <c r="H22" s="32"/>
      <c r="I22" s="32"/>
      <c r="J22" s="32"/>
      <c r="K22" s="29"/>
      <c r="L22" s="29"/>
      <c r="M22" s="33"/>
      <c r="N22" s="39"/>
      <c r="O22" s="29"/>
      <c r="P22" s="30"/>
      <c r="Q22" s="40"/>
      <c r="R22" s="41"/>
      <c r="S22" s="41"/>
      <c r="T22" s="42"/>
      <c r="U22" s="30"/>
      <c r="V22" s="41"/>
      <c r="W22" s="33"/>
    </row>
    <row r="23" spans="1:23" x14ac:dyDescent="0.2">
      <c r="A23" s="29"/>
      <c r="B23" s="30"/>
      <c r="C23" s="29"/>
      <c r="D23" s="29"/>
      <c r="E23" s="30"/>
      <c r="F23" s="32"/>
      <c r="G23" s="32"/>
      <c r="H23" s="32"/>
      <c r="I23" s="32"/>
      <c r="J23" s="32"/>
      <c r="K23" s="29"/>
      <c r="L23" s="29"/>
      <c r="M23" s="33"/>
      <c r="N23" s="39"/>
      <c r="O23" s="29"/>
      <c r="P23" s="30"/>
      <c r="Q23" s="40"/>
      <c r="R23" s="30"/>
      <c r="S23" s="30"/>
      <c r="T23" s="42"/>
      <c r="U23" s="30"/>
      <c r="V23" s="30"/>
      <c r="W23" s="33"/>
    </row>
    <row r="24" spans="1:23" x14ac:dyDescent="0.2">
      <c r="A24" s="29"/>
      <c r="B24" s="30"/>
      <c r="C24" s="29"/>
      <c r="D24" s="29"/>
      <c r="E24" s="30"/>
      <c r="F24" s="32"/>
      <c r="G24" s="32"/>
      <c r="H24" s="32"/>
      <c r="I24" s="32"/>
      <c r="J24" s="32"/>
      <c r="K24" s="29"/>
      <c r="L24" s="29"/>
      <c r="M24" s="33"/>
      <c r="N24" s="39"/>
      <c r="O24" s="29"/>
      <c r="P24" s="30"/>
      <c r="Q24" s="40"/>
      <c r="R24" s="41"/>
      <c r="S24" s="41"/>
      <c r="T24" s="42"/>
      <c r="U24" s="30"/>
      <c r="V24" s="41"/>
      <c r="W24" s="33"/>
    </row>
    <row r="25" spans="1:23" x14ac:dyDescent="0.2">
      <c r="A25" s="29"/>
      <c r="B25" s="30"/>
      <c r="C25" s="29"/>
      <c r="D25" s="29"/>
      <c r="E25" s="30"/>
      <c r="F25" s="32"/>
      <c r="I25" s="32"/>
      <c r="J25" s="32"/>
      <c r="K25" s="29"/>
      <c r="L25" s="29"/>
      <c r="M25" s="33"/>
      <c r="N25" s="39"/>
      <c r="O25" s="29"/>
      <c r="P25" s="30"/>
      <c r="Q25" s="40"/>
      <c r="R25" s="41"/>
      <c r="S25" s="41"/>
      <c r="T25" s="42"/>
      <c r="U25" s="41"/>
      <c r="V25" s="41"/>
      <c r="W25" s="33"/>
    </row>
    <row r="26" spans="1:23" x14ac:dyDescent="0.2">
      <c r="A26" s="44"/>
      <c r="I26" s="32"/>
    </row>
    <row r="27" spans="1:23" x14ac:dyDescent="0.2">
      <c r="A27" s="44"/>
      <c r="I27" s="32"/>
    </row>
    <row r="28" spans="1:23" x14ac:dyDescent="0.2">
      <c r="A28" s="44"/>
      <c r="I28" s="32"/>
    </row>
    <row r="29" spans="1:23" x14ac:dyDescent="0.2">
      <c r="A29" s="44"/>
      <c r="I29" s="32"/>
    </row>
    <row r="30" spans="1:23" x14ac:dyDescent="0.2">
      <c r="A30" s="44"/>
      <c r="I30" s="32"/>
    </row>
    <row r="31" spans="1:23" x14ac:dyDescent="0.2">
      <c r="I31" s="32"/>
    </row>
    <row r="32" spans="1:23" x14ac:dyDescent="0.2">
      <c r="I32" s="32"/>
    </row>
    <row r="33" spans="8:9" x14ac:dyDescent="0.2">
      <c r="I33" s="32"/>
    </row>
    <row r="34" spans="8:9" x14ac:dyDescent="0.2">
      <c r="I34" s="32"/>
    </row>
    <row r="35" spans="8:9" x14ac:dyDescent="0.2">
      <c r="I35" s="32"/>
    </row>
    <row r="36" spans="8:9" x14ac:dyDescent="0.2">
      <c r="I36" s="32"/>
    </row>
    <row r="37" spans="8:9" x14ac:dyDescent="0.2">
      <c r="I37" s="32"/>
    </row>
    <row r="38" spans="8:9" x14ac:dyDescent="0.2">
      <c r="I38" s="32"/>
    </row>
    <row r="39" spans="8:9" x14ac:dyDescent="0.2">
      <c r="H39" s="32"/>
      <c r="I39" s="32"/>
    </row>
    <row r="40" spans="8:9" x14ac:dyDescent="0.2">
      <c r="H40" s="32"/>
      <c r="I40" s="32"/>
    </row>
    <row r="41" spans="8:9" x14ac:dyDescent="0.2">
      <c r="I41" s="32"/>
    </row>
  </sheetData>
  <mergeCells count="1">
    <mergeCell ref="A1:W1"/>
  </mergeCells>
  <pageMargins left="0.70866141732283472" right="0.70866141732283472" top="0.74803149606299213" bottom="0.74803149606299213" header="0.31496062992125984" footer="0.31496062992125984"/>
  <pageSetup scale="22"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89889-6074-491C-B9C1-75054A837D4D}">
  <dimension ref="A1:C27"/>
  <sheetViews>
    <sheetView workbookViewId="0">
      <pane ySplit="4" topLeftCell="A5"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4" t="s">
        <v>1</v>
      </c>
    </row>
    <row r="2" spans="1:2" ht="31.5" x14ac:dyDescent="0.2">
      <c r="B2" s="1" t="s">
        <v>75</v>
      </c>
    </row>
    <row r="4" spans="1:2" ht="15.75" x14ac:dyDescent="0.2">
      <c r="A4" s="2" t="s">
        <v>79</v>
      </c>
      <c r="B4" s="2" t="s">
        <v>0</v>
      </c>
    </row>
    <row r="5" spans="1:2" ht="47.25" x14ac:dyDescent="0.2">
      <c r="A5" s="9">
        <v>1</v>
      </c>
      <c r="B5" s="1" t="s">
        <v>76</v>
      </c>
    </row>
    <row r="6" spans="1:2" ht="47.25" x14ac:dyDescent="0.2">
      <c r="A6" s="9">
        <v>2</v>
      </c>
      <c r="B6" s="1" t="s">
        <v>77</v>
      </c>
    </row>
    <row r="7" spans="1:2" ht="31.5" x14ac:dyDescent="0.2">
      <c r="A7" s="9">
        <v>3</v>
      </c>
      <c r="B7" s="1" t="s">
        <v>80</v>
      </c>
    </row>
    <row r="8" spans="1:2" ht="47.25" x14ac:dyDescent="0.2">
      <c r="A8" s="9">
        <v>4</v>
      </c>
      <c r="B8" s="1" t="s">
        <v>78</v>
      </c>
    </row>
    <row r="9" spans="1:2" ht="15.75" x14ac:dyDescent="0.2">
      <c r="A9" s="9">
        <v>5</v>
      </c>
      <c r="B9" s="1" t="s">
        <v>56</v>
      </c>
    </row>
    <row r="10" spans="1:2" ht="78.75" x14ac:dyDescent="0.2">
      <c r="A10" s="9">
        <v>6</v>
      </c>
      <c r="B10" s="1" t="s">
        <v>74</v>
      </c>
    </row>
    <row r="11" spans="1:2" ht="78.75" x14ac:dyDescent="0.2">
      <c r="A11" s="9">
        <v>7</v>
      </c>
      <c r="B11" s="1" t="s">
        <v>62</v>
      </c>
    </row>
    <row r="12" spans="1:2" ht="78.75" x14ac:dyDescent="0.2">
      <c r="A12" s="9">
        <v>8</v>
      </c>
      <c r="B12" s="1" t="s">
        <v>64</v>
      </c>
    </row>
    <row r="13" spans="1:2" ht="78.75" x14ac:dyDescent="0.2">
      <c r="A13" s="9">
        <v>9</v>
      </c>
      <c r="B13" s="1" t="s">
        <v>63</v>
      </c>
    </row>
    <row r="14" spans="1:2" ht="78.75" x14ac:dyDescent="0.2">
      <c r="A14" s="9">
        <v>10</v>
      </c>
      <c r="B14" s="1" t="s">
        <v>65</v>
      </c>
    </row>
    <row r="15" spans="1:2" ht="15.75" x14ac:dyDescent="0.2">
      <c r="A15" s="9">
        <v>11</v>
      </c>
      <c r="B15" s="1" t="s">
        <v>81</v>
      </c>
    </row>
    <row r="16" spans="1:2" ht="15.75" x14ac:dyDescent="0.2">
      <c r="A16" s="9">
        <v>12</v>
      </c>
      <c r="B16" s="1" t="s">
        <v>66</v>
      </c>
    </row>
    <row r="17" spans="1:2" ht="15.75" x14ac:dyDescent="0.2">
      <c r="A17" s="9">
        <v>13</v>
      </c>
      <c r="B17" s="1" t="s">
        <v>67</v>
      </c>
    </row>
    <row r="18" spans="1:2" ht="63" x14ac:dyDescent="0.2">
      <c r="A18" s="9">
        <v>14</v>
      </c>
      <c r="B18" s="1" t="s">
        <v>82</v>
      </c>
    </row>
    <row r="19" spans="1:2" ht="15.75" x14ac:dyDescent="0.2">
      <c r="A19" s="9">
        <v>15</v>
      </c>
      <c r="B19" s="1" t="s">
        <v>57</v>
      </c>
    </row>
    <row r="20" spans="1:2" ht="15.75" x14ac:dyDescent="0.2">
      <c r="A20" s="9">
        <v>16</v>
      </c>
      <c r="B20" s="1" t="s">
        <v>58</v>
      </c>
    </row>
    <row r="21" spans="1:2" ht="15.75" x14ac:dyDescent="0.2">
      <c r="A21" s="9">
        <v>17</v>
      </c>
      <c r="B21" s="1" t="s">
        <v>68</v>
      </c>
    </row>
    <row r="22" spans="1:2" ht="15.75" x14ac:dyDescent="0.2">
      <c r="A22" s="9">
        <v>18</v>
      </c>
      <c r="B22" s="3" t="s">
        <v>59</v>
      </c>
    </row>
    <row r="23" spans="1:2" ht="15.75" x14ac:dyDescent="0.2">
      <c r="A23" s="9">
        <v>19</v>
      </c>
      <c r="B23" s="3" t="s">
        <v>60</v>
      </c>
    </row>
    <row r="24" spans="1:2" ht="15.75" x14ac:dyDescent="0.2">
      <c r="A24" s="9">
        <v>20</v>
      </c>
      <c r="B24" s="3" t="s">
        <v>61</v>
      </c>
    </row>
    <row r="25" spans="1:2" ht="15.75" x14ac:dyDescent="0.2">
      <c r="A25" s="9">
        <v>21</v>
      </c>
      <c r="B25" s="3" t="s">
        <v>69</v>
      </c>
    </row>
    <row r="26" spans="1:2" ht="15.75" x14ac:dyDescent="0.2">
      <c r="A26" s="9">
        <v>22</v>
      </c>
      <c r="B26" s="3" t="s">
        <v>70</v>
      </c>
    </row>
    <row r="27" spans="1:2" ht="31.5" x14ac:dyDescent="0.2">
      <c r="A27" s="9">
        <v>23</v>
      </c>
      <c r="B27" s="1"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1962E-7691-41DA-8CC0-801B77CBBC57}">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7"/>
  </cols>
  <sheetData>
    <row r="1" spans="1:4" ht="12" x14ac:dyDescent="0.2">
      <c r="A1" s="8" t="s">
        <v>3</v>
      </c>
      <c r="B1" s="8" t="s">
        <v>32</v>
      </c>
      <c r="C1" s="7" t="s">
        <v>27</v>
      </c>
      <c r="D1" s="6"/>
    </row>
    <row r="2" spans="1:4" ht="12" x14ac:dyDescent="0.2">
      <c r="A2" s="8" t="s">
        <v>4</v>
      </c>
      <c r="B2" s="8" t="s">
        <v>51</v>
      </c>
      <c r="C2" s="7" t="s">
        <v>28</v>
      </c>
      <c r="D2" s="6"/>
    </row>
    <row r="3" spans="1:4" ht="12" x14ac:dyDescent="0.2">
      <c r="A3" s="8" t="s">
        <v>5</v>
      </c>
      <c r="B3" s="8" t="s">
        <v>52</v>
      </c>
      <c r="C3" s="7" t="s">
        <v>29</v>
      </c>
      <c r="D3" s="6"/>
    </row>
    <row r="4" spans="1:4" ht="12" x14ac:dyDescent="0.2">
      <c r="A4" s="8" t="s">
        <v>6</v>
      </c>
      <c r="B4" s="8" t="s">
        <v>53</v>
      </c>
      <c r="C4" s="7" t="s">
        <v>30</v>
      </c>
      <c r="D4" s="6"/>
    </row>
    <row r="5" spans="1:4" ht="12" x14ac:dyDescent="0.2">
      <c r="A5" s="8" t="s">
        <v>7</v>
      </c>
      <c r="B5" s="5"/>
      <c r="D5" s="6"/>
    </row>
    <row r="6" spans="1:4" ht="12" x14ac:dyDescent="0.2">
      <c r="A6" s="8" t="s">
        <v>8</v>
      </c>
      <c r="B6" s="5"/>
      <c r="D6" s="6"/>
    </row>
    <row r="7" spans="1:4" ht="12" x14ac:dyDescent="0.2">
      <c r="A7" s="8" t="s">
        <v>9</v>
      </c>
      <c r="B7" s="5"/>
      <c r="D7" s="6"/>
    </row>
    <row r="8" spans="1:4" ht="12" x14ac:dyDescent="0.2">
      <c r="A8" s="8" t="s">
        <v>10</v>
      </c>
      <c r="B8" s="5"/>
      <c r="D8" s="6"/>
    </row>
    <row r="9" spans="1:4" ht="12" customHeight="1" x14ac:dyDescent="0.2">
      <c r="A9" s="8" t="s">
        <v>11</v>
      </c>
      <c r="B9" s="5"/>
      <c r="D9" s="6"/>
    </row>
    <row r="10" spans="1:4" ht="12" x14ac:dyDescent="0.2">
      <c r="A10" s="8" t="s">
        <v>12</v>
      </c>
      <c r="B10" s="5"/>
      <c r="D10" s="6"/>
    </row>
    <row r="11" spans="1:4" ht="12" x14ac:dyDescent="0.2">
      <c r="A11" s="8" t="s">
        <v>13</v>
      </c>
      <c r="B11" s="5"/>
      <c r="D11" s="6"/>
    </row>
    <row r="12" spans="1:4" ht="12" x14ac:dyDescent="0.2">
      <c r="A12" s="8" t="s">
        <v>14</v>
      </c>
      <c r="B12" s="5"/>
      <c r="D12" s="6"/>
    </row>
    <row r="13" spans="1:4" ht="12" x14ac:dyDescent="0.2">
      <c r="A13" s="8" t="s">
        <v>15</v>
      </c>
      <c r="B13" s="5"/>
      <c r="D13" s="6"/>
    </row>
    <row r="14" spans="1:4" ht="12" x14ac:dyDescent="0.2">
      <c r="A14" s="8" t="s">
        <v>16</v>
      </c>
      <c r="B14" s="5"/>
      <c r="D14" s="6"/>
    </row>
    <row r="15" spans="1:4" ht="12" x14ac:dyDescent="0.2">
      <c r="A15" s="8" t="s">
        <v>17</v>
      </c>
      <c r="B15" s="5"/>
      <c r="D15" s="6"/>
    </row>
    <row r="16" spans="1:4" ht="12" x14ac:dyDescent="0.2">
      <c r="A16" s="8" t="s">
        <v>18</v>
      </c>
      <c r="B16" s="5"/>
      <c r="D16" s="6"/>
    </row>
    <row r="17" spans="1:5" ht="12" x14ac:dyDescent="0.2">
      <c r="A17" s="8" t="s">
        <v>19</v>
      </c>
      <c r="B17" s="5"/>
      <c r="D17" s="6"/>
    </row>
    <row r="18" spans="1:5" ht="12" x14ac:dyDescent="0.2">
      <c r="A18" s="8" t="s">
        <v>20</v>
      </c>
      <c r="B18" s="5"/>
      <c r="D18" s="6"/>
    </row>
    <row r="19" spans="1:5" ht="12" x14ac:dyDescent="0.2">
      <c r="A19" s="8" t="s">
        <v>21</v>
      </c>
      <c r="B19" s="5"/>
      <c r="D19" s="6"/>
    </row>
    <row r="20" spans="1:5" ht="12" x14ac:dyDescent="0.2">
      <c r="A20" s="8" t="s">
        <v>22</v>
      </c>
      <c r="B20" s="5"/>
      <c r="D20" s="6"/>
    </row>
    <row r="21" spans="1:5" ht="12" x14ac:dyDescent="0.2">
      <c r="A21" s="8" t="s">
        <v>23</v>
      </c>
      <c r="B21" s="5"/>
      <c r="E21" s="6"/>
    </row>
    <row r="22" spans="1:5" ht="12" x14ac:dyDescent="0.2">
      <c r="A22" s="8" t="s">
        <v>24</v>
      </c>
      <c r="B22" s="5"/>
      <c r="E22" s="6"/>
    </row>
    <row r="23" spans="1:5" ht="12" x14ac:dyDescent="0.2">
      <c r="A23" s="8" t="s">
        <v>25</v>
      </c>
      <c r="B23" s="5"/>
      <c r="E23" s="6"/>
    </row>
    <row r="24" spans="1:5" x14ac:dyDescent="0.2">
      <c r="A24" s="7"/>
    </row>
    <row r="25" spans="1:5" x14ac:dyDescent="0.2">
      <c r="A25" s="7"/>
    </row>
    <row r="26" spans="1:5" x14ac:dyDescent="0.2">
      <c r="A26" s="7"/>
    </row>
    <row r="27" spans="1:5" x14ac:dyDescent="0.2">
      <c r="A27" s="7"/>
    </row>
    <row r="28" spans="1:5" x14ac:dyDescent="0.2">
      <c r="A28" s="7"/>
    </row>
    <row r="29" spans="1:5" x14ac:dyDescent="0.2">
      <c r="A29" s="7"/>
    </row>
    <row r="30" spans="1:5" x14ac:dyDescent="0.2">
      <c r="A30" s="7"/>
    </row>
    <row r="31" spans="1:5" x14ac:dyDescent="0.2">
      <c r="A31" s="7"/>
    </row>
    <row r="32" spans="1:5" x14ac:dyDescent="0.2">
      <c r="A32"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F2C03A-FAFE-4FBB-9F24-298C907734CA}">
  <ds:schemaRefs>
    <ds:schemaRef ds:uri="http://purl.org/dc/terms/"/>
    <ds:schemaRef ds:uri="http://schemas.microsoft.com/office/2006/metadata/properties"/>
    <ds:schemaRef ds:uri="http://www.w3.org/XML/1998/namespace"/>
    <ds:schemaRef ds:uri="http://schemas.openxmlformats.org/package/2006/metadata/core-properties"/>
    <ds:schemaRef ds:uri="http://schemas.microsoft.com/office/infopath/2007/PartnerControls"/>
    <ds:schemaRef ds:uri="http://schemas.microsoft.com/office/2006/documentManagement/types"/>
    <ds:schemaRef ds:uri="http://purl.org/dc/elements/1.1/"/>
    <ds:schemaRef ds:uri="http://purl.org/dc/dcmitype/"/>
  </ds:schemaRefs>
</ds:datastoreItem>
</file>

<file path=customXml/itemProps2.xml><?xml version="1.0" encoding="utf-8"?>
<ds:datastoreItem xmlns:ds="http://schemas.openxmlformats.org/officeDocument/2006/customXml" ds:itemID="{9DADBACD-142E-411B-8495-70B1A186C3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C.P. MARICELA</cp:lastModifiedBy>
  <cp:lastPrinted>2023-01-30T16:14:40Z</cp:lastPrinted>
  <dcterms:created xsi:type="dcterms:W3CDTF">2014-10-22T05:35:08Z</dcterms:created>
  <dcterms:modified xsi:type="dcterms:W3CDTF">2023-01-30T16:14:49Z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